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155" windowHeight="6435" tabRatio="764" activeTab="0"/>
  </bookViews>
  <sheets>
    <sheet name="Closed Position Performance" sheetId="1" r:id="rId1"/>
  </sheets>
  <definedNames>
    <definedName name="_xlnm.Print_Area" localSheetId="0">'Closed Position Performance'!$A$22:$Y$76</definedName>
  </definedNames>
  <calcPr fullCalcOnLoad="1"/>
</workbook>
</file>

<file path=xl/comments1.xml><?xml version="1.0" encoding="utf-8"?>
<comments xmlns="http://schemas.openxmlformats.org/spreadsheetml/2006/main">
  <authors>
    <author>GA</author>
  </authors>
  <commentList>
    <comment ref="R23" authorId="0">
      <text>
        <r>
          <rPr>
            <b/>
            <sz val="18"/>
            <rFont val="Tahoma"/>
            <family val="2"/>
          </rPr>
          <t>ROI based upon weekly closing price, the current price or Assigned Price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18"/>
            <rFont val="Tahoma"/>
            <family val="2"/>
          </rPr>
          <t>If the shares were purchased as result of being put shares, that premium is included. This does not include accumulated premiums if the put contracts were sold on mutliple occasions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18"/>
            <rFont val="Tahoma"/>
            <family val="2"/>
          </rPr>
          <t>Exit price reflects sale or assigned price</t>
        </r>
        <r>
          <rPr>
            <sz val="1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8"/>
            <rFont val="Tahoma"/>
            <family val="2"/>
          </rPr>
          <t>Purchase price. If you were put shares it represents the Strike price at which put</t>
        </r>
        <r>
          <rPr>
            <sz val="9"/>
            <rFont val="Tahoma"/>
            <family val="0"/>
          </rPr>
          <t xml:space="preserve">
</t>
        </r>
      </text>
    </comment>
    <comment ref="V23" authorId="0">
      <text>
        <r>
          <rPr>
            <b/>
            <sz val="18"/>
            <rFont val="Tahoma"/>
            <family val="2"/>
          </rPr>
          <t xml:space="preserve">The comparison is based on the Opening S&amp;P on the day the transaction was opened to the day the position was closed, assigned or expired.
It is a measure of how well OTP Trades did as compared to the S&amp;P 500 Index.
</t>
        </r>
        <r>
          <rPr>
            <b/>
            <sz val="18"/>
            <color indexed="57"/>
            <rFont val="Tahoma"/>
            <family val="2"/>
          </rPr>
          <t>G</t>
        </r>
        <r>
          <rPr>
            <b/>
            <sz val="18"/>
            <color indexed="17"/>
            <rFont val="Tahoma"/>
            <family val="2"/>
          </rPr>
          <t>REEN</t>
        </r>
        <r>
          <rPr>
            <b/>
            <sz val="18"/>
            <rFont val="Tahoma"/>
            <family val="2"/>
          </rPr>
          <t xml:space="preserve"> indicates that the position outperformed and </t>
        </r>
        <r>
          <rPr>
            <b/>
            <sz val="18"/>
            <color indexed="10"/>
            <rFont val="Tahoma"/>
            <family val="2"/>
          </rPr>
          <t>RED</t>
        </r>
        <r>
          <rPr>
            <b/>
            <sz val="18"/>
            <rFont val="Tahoma"/>
            <family val="2"/>
          </rPr>
          <t xml:space="preserve"> the position under-performed the S&amp;P 500</t>
        </r>
      </text>
    </comment>
    <comment ref="S23" authorId="0">
      <text>
        <r>
          <rPr>
            <b/>
            <sz val="18"/>
            <rFont val="Tahoma"/>
            <family val="2"/>
          </rPr>
          <t>S&amp;P 500 at open of trading on date of trades</t>
        </r>
        <r>
          <rPr>
            <sz val="9"/>
            <rFont val="Tahoma"/>
            <family val="0"/>
          </rPr>
          <t xml:space="preserve">
</t>
        </r>
      </text>
    </comment>
    <comment ref="V75" authorId="0">
      <text>
        <r>
          <rPr>
            <b/>
            <u val="single"/>
            <sz val="18"/>
            <color indexed="12"/>
            <rFont val="Tahoma"/>
            <family val="2"/>
          </rPr>
          <t>Outperform or Underperform?</t>
        </r>
        <r>
          <rPr>
            <b/>
            <sz val="18"/>
            <rFont val="Tahoma"/>
            <family val="2"/>
          </rPr>
          <t xml:space="preserve">
This assumes that all investments were made and in equal amounts.  
</t>
        </r>
        <r>
          <rPr>
            <b/>
            <sz val="18"/>
            <color indexed="57"/>
            <rFont val="Tahoma"/>
            <family val="2"/>
          </rPr>
          <t>GREEN</t>
        </r>
        <r>
          <rPr>
            <b/>
            <sz val="18"/>
            <rFont val="Tahoma"/>
            <family val="2"/>
          </rPr>
          <t xml:space="preserve"> means positions outperformed S&amp;P, </t>
        </r>
        <r>
          <rPr>
            <b/>
            <sz val="18"/>
            <color indexed="10"/>
            <rFont val="Tahoma"/>
            <family val="2"/>
          </rPr>
          <t>RED</t>
        </r>
        <r>
          <rPr>
            <b/>
            <sz val="18"/>
            <rFont val="Tahoma"/>
            <family val="2"/>
          </rPr>
          <t xml:space="preserve"> means they underperformed by the amount shown.
The Closed Position Performance is </t>
        </r>
        <r>
          <rPr>
            <b/>
            <u val="single"/>
            <sz val="18"/>
            <color indexed="12"/>
            <rFont val="Tahoma"/>
            <family val="2"/>
          </rPr>
          <t>expected to</t>
        </r>
        <r>
          <rPr>
            <b/>
            <u val="single"/>
            <sz val="18"/>
            <rFont val="Tahoma"/>
            <family val="2"/>
          </rPr>
          <t xml:space="preserve"> "</t>
        </r>
        <r>
          <rPr>
            <b/>
            <u val="single"/>
            <sz val="18"/>
            <color indexed="12"/>
            <rFont val="Tahoma"/>
            <family val="2"/>
          </rPr>
          <t>Outperfom</t>
        </r>
        <r>
          <rPr>
            <b/>
            <u val="single"/>
            <sz val="18"/>
            <rFont val="Tahoma"/>
            <family val="2"/>
          </rPr>
          <t>"</t>
        </r>
        <r>
          <rPr>
            <b/>
            <sz val="18"/>
            <rFont val="Tahoma"/>
            <family val="2"/>
          </rPr>
          <t xml:space="preserve"> the Index. Otherwise, why bother?
</t>
        </r>
        <r>
          <rPr>
            <sz val="9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18"/>
            <color indexed="12"/>
            <rFont val="Tahoma"/>
            <family val="2"/>
          </rPr>
          <t xml:space="preserve">PERFORMANCE STATISTICS INCLUDE POSITIONS THAT WERE CLOSED, ASSIGNED OR EXPIRED IN THE CURRENT QUARTER
</t>
        </r>
        <r>
          <rPr>
            <sz val="9"/>
            <rFont val="Tahoma"/>
            <family val="0"/>
          </rPr>
          <t xml:space="preserve">
</t>
        </r>
      </text>
    </comment>
    <comment ref="R75" authorId="0">
      <text>
        <r>
          <rPr>
            <b/>
            <sz val="18"/>
            <rFont val="Tahoma"/>
            <family val="2"/>
          </rPr>
          <t>Average return for CLOSED positions.</t>
        </r>
        <r>
          <rPr>
            <sz val="9"/>
            <rFont val="Tahoma"/>
            <family val="0"/>
          </rPr>
          <t xml:space="preserve">
</t>
        </r>
      </text>
    </comment>
    <comment ref="T23" authorId="0">
      <text>
        <r>
          <rPr>
            <b/>
            <sz val="18"/>
            <rFont val="Tahoma"/>
            <family val="2"/>
          </rPr>
          <t>S&amp;P return based upon S&amp;P at close of day that position was closed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<sst xmlns="http://schemas.openxmlformats.org/spreadsheetml/2006/main" count="90" uniqueCount="57">
  <si>
    <t>Stock</t>
  </si>
  <si>
    <t>BP</t>
  </si>
  <si>
    <t>HAL</t>
  </si>
  <si>
    <t>DE</t>
  </si>
  <si>
    <t>GS</t>
  </si>
  <si>
    <t>PM</t>
  </si>
  <si>
    <t>GE</t>
  </si>
  <si>
    <t>WAG</t>
  </si>
  <si>
    <t>Dividend</t>
  </si>
  <si>
    <t>Net</t>
  </si>
  <si>
    <t>S&amp;P</t>
  </si>
  <si>
    <t>Cumulative</t>
  </si>
  <si>
    <t>Premium</t>
  </si>
  <si>
    <t>MS</t>
  </si>
  <si>
    <t>ROI</t>
  </si>
  <si>
    <t>MCP</t>
  </si>
  <si>
    <t>KSS</t>
  </si>
  <si>
    <t>AGQ</t>
  </si>
  <si>
    <t>Assigned</t>
  </si>
  <si>
    <t>IP</t>
  </si>
  <si>
    <t>ANF</t>
  </si>
  <si>
    <t>IR</t>
  </si>
  <si>
    <t>JCP</t>
  </si>
  <si>
    <t>Exit Price</t>
  </si>
  <si>
    <t>Current or</t>
  </si>
  <si>
    <t>Puts</t>
  </si>
  <si>
    <t>"If Put"</t>
  </si>
  <si>
    <t>Premiums</t>
  </si>
  <si>
    <t>Closed</t>
  </si>
  <si>
    <t>S&amp;P Return</t>
  </si>
  <si>
    <t>Comparison</t>
  </si>
  <si>
    <t>AFL</t>
  </si>
  <si>
    <t>JPM</t>
  </si>
  <si>
    <t>Put</t>
  </si>
  <si>
    <t>CAT</t>
  </si>
  <si>
    <t>DD</t>
  </si>
  <si>
    <t>CMI</t>
  </si>
  <si>
    <t>Average</t>
  </si>
  <si>
    <t>Entry Premiums</t>
  </si>
  <si>
    <t>Exit Premiums</t>
  </si>
  <si>
    <t>Expired</t>
  </si>
  <si>
    <t>FMCN</t>
  </si>
  <si>
    <t>INTC</t>
  </si>
  <si>
    <t>Entry</t>
  </si>
  <si>
    <t>Price</t>
  </si>
  <si>
    <t>Type</t>
  </si>
  <si>
    <t>WSM</t>
  </si>
  <si>
    <t>MSFT</t>
  </si>
  <si>
    <t>WLT</t>
  </si>
  <si>
    <t>COP</t>
  </si>
  <si>
    <t>VXX</t>
  </si>
  <si>
    <t>CLOSED POSITION PERFORMANCE</t>
  </si>
  <si>
    <t>OPTION TO PROFIT</t>
  </si>
  <si>
    <t xml:space="preserve">Date </t>
  </si>
  <si>
    <t>Initiated</t>
  </si>
  <si>
    <t>100 Shares</t>
  </si>
  <si>
    <t>Net per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</si>
</sst>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/d/yy"/>
    <numFmt numFmtId="166" formatCode="&quot;$&quot;#,##0.00"/>
    <numFmt numFmtId="167" formatCode="0.00_);[Red]\(0.00\)"/>
    <numFmt numFmtId="168" formatCode="&quot;$&quot;#,##0"/>
    <numFmt numFmtId="169" formatCode="mmmm\ d\,\ yyyy"/>
    <numFmt numFmtId="170" formatCode="dd\-mmm\-yy"/>
    <numFmt numFmtId="171" formatCode="0.0%"/>
    <numFmt numFmtId="172" formatCode="m/d"/>
    <numFmt numFmtId="173" formatCode="mm/dd/yy"/>
    <numFmt numFmtId="174" formatCode="#,##0.0_);[Red]\(#,##0.0\)"/>
    <numFmt numFmtId="175" formatCode="mmmm\-yy"/>
  </numFmts>
  <fonts count="25">
    <font>
      <sz val="10"/>
      <name val="Arial"/>
      <family val="2"/>
    </font>
    <font>
      <sz val="9"/>
      <name val="Tahoma"/>
      <family val="0"/>
    </font>
    <font>
      <b/>
      <sz val="28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name val="Tahoma"/>
      <family val="2"/>
    </font>
    <font>
      <sz val="18"/>
      <name val="Tahoma"/>
      <family val="2"/>
    </font>
    <font>
      <b/>
      <sz val="18"/>
      <color indexed="17"/>
      <name val="Tahoma"/>
      <family val="2"/>
    </font>
    <font>
      <b/>
      <sz val="18"/>
      <color indexed="57"/>
      <name val="Tahoma"/>
      <family val="2"/>
    </font>
    <font>
      <b/>
      <sz val="18"/>
      <color indexed="10"/>
      <name val="Tahoma"/>
      <family val="2"/>
    </font>
    <font>
      <b/>
      <sz val="18"/>
      <color indexed="12"/>
      <name val="Tahoma"/>
      <family val="2"/>
    </font>
    <font>
      <b/>
      <sz val="28"/>
      <name val="Arial"/>
      <family val="2"/>
    </font>
    <font>
      <b/>
      <u val="single"/>
      <sz val="18"/>
      <color indexed="12"/>
      <name val="Tahoma"/>
      <family val="2"/>
    </font>
    <font>
      <b/>
      <u val="single"/>
      <sz val="18"/>
      <name val="Tahoma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9"/>
      <name val="Arial"/>
      <family val="2"/>
    </font>
    <font>
      <b/>
      <sz val="36"/>
      <color indexed="10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u val="single"/>
      <sz val="28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171" fontId="4" fillId="2" borderId="0" xfId="0" applyNumberFormat="1" applyFont="1" applyFill="1" applyAlignment="1">
      <alignment/>
    </xf>
    <xf numFmtId="16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171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4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ill="1" applyAlignment="1">
      <alignment/>
    </xf>
    <xf numFmtId="0" fontId="5" fillId="4" borderId="0" xfId="0" applyFont="1" applyFill="1" applyAlignment="1">
      <alignment/>
    </xf>
    <xf numFmtId="0" fontId="6" fillId="5" borderId="0" xfId="0" applyFont="1" applyFill="1" applyAlignment="1">
      <alignment/>
    </xf>
    <xf numFmtId="171" fontId="5" fillId="2" borderId="0" xfId="0" applyNumberFormat="1" applyFont="1" applyFill="1" applyAlignment="1">
      <alignment/>
    </xf>
    <xf numFmtId="171" fontId="7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6" fillId="3" borderId="0" xfId="0" applyFont="1" applyFill="1" applyAlignment="1">
      <alignment/>
    </xf>
    <xf numFmtId="14" fontId="14" fillId="2" borderId="0" xfId="0" applyNumberFormat="1" applyFont="1" applyFill="1" applyAlignment="1">
      <alignment horizontal="left"/>
    </xf>
    <xf numFmtId="171" fontId="3" fillId="6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2" fontId="17" fillId="3" borderId="0" xfId="0" applyNumberFormat="1" applyFont="1" applyFill="1" applyAlignment="1">
      <alignment/>
    </xf>
    <xf numFmtId="0" fontId="18" fillId="3" borderId="0" xfId="0" applyFont="1" applyFill="1" applyAlignment="1">
      <alignment/>
    </xf>
    <xf numFmtId="2" fontId="18" fillId="3" borderId="0" xfId="0" applyNumberFormat="1" applyFont="1" applyFill="1" applyAlignment="1">
      <alignment/>
    </xf>
    <xf numFmtId="2" fontId="17" fillId="5" borderId="0" xfId="0" applyNumberFormat="1" applyFont="1" applyFill="1" applyAlignment="1">
      <alignment/>
    </xf>
    <xf numFmtId="0" fontId="18" fillId="5" borderId="0" xfId="0" applyFont="1" applyFill="1" applyAlignment="1">
      <alignment/>
    </xf>
    <xf numFmtId="2" fontId="18" fillId="5" borderId="0" xfId="0" applyNumberFormat="1" applyFont="1" applyFill="1" applyAlignment="1">
      <alignment/>
    </xf>
    <xf numFmtId="2" fontId="19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2" fontId="18" fillId="4" borderId="0" xfId="0" applyNumberFormat="1" applyFont="1" applyFill="1" applyAlignment="1">
      <alignment/>
    </xf>
    <xf numFmtId="2" fontId="20" fillId="2" borderId="0" xfId="0" applyNumberFormat="1" applyFont="1" applyFill="1" applyAlignment="1">
      <alignment horizontal="left"/>
    </xf>
    <xf numFmtId="2" fontId="23" fillId="2" borderId="0" xfId="2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339966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47625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288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47"/>
  <sheetViews>
    <sheetView tabSelected="1" zoomScale="55" zoomScaleNormal="55" workbookViewId="0" topLeftCell="A1">
      <selection activeCell="E8" sqref="E8"/>
    </sheetView>
  </sheetViews>
  <sheetFormatPr defaultColWidth="9.140625" defaultRowHeight="12.75"/>
  <cols>
    <col min="1" max="1" width="16.8515625" style="0" bestFit="1" customWidth="1"/>
    <col min="2" max="2" width="8.00390625" style="0" customWidth="1"/>
    <col min="3" max="3" width="10.8515625" style="0" customWidth="1"/>
    <col min="4" max="4" width="4.140625" style="0" customWidth="1"/>
    <col min="5" max="5" width="19.57421875" style="3" bestFit="1" customWidth="1"/>
    <col min="6" max="6" width="22.28125" style="3" customWidth="1"/>
    <col min="7" max="7" width="3.8515625" style="0" customWidth="1"/>
    <col min="8" max="8" width="15.421875" style="3" bestFit="1" customWidth="1"/>
    <col min="9" max="9" width="12.7109375" style="2" bestFit="1" customWidth="1"/>
    <col min="10" max="10" width="16.140625" style="3" bestFit="1" customWidth="1"/>
    <col min="11" max="11" width="28.140625" style="3" customWidth="1"/>
    <col min="12" max="12" width="25.00390625" style="0" customWidth="1"/>
    <col min="13" max="13" width="19.140625" style="3" bestFit="1" customWidth="1"/>
    <col min="14" max="14" width="20.00390625" style="3" bestFit="1" customWidth="1"/>
    <col min="15" max="15" width="3.28125" style="0" customWidth="1"/>
    <col min="16" max="16" width="11.421875" style="1" bestFit="1" customWidth="1"/>
    <col min="17" max="17" width="5.57421875" style="0" customWidth="1"/>
    <col min="18" max="18" width="13.140625" style="0" bestFit="1" customWidth="1"/>
    <col min="20" max="20" width="13.8515625" style="0" bestFit="1" customWidth="1"/>
    <col min="22" max="22" width="21.57421875" style="0" bestFit="1" customWidth="1"/>
    <col min="24" max="24" width="19.421875" style="0" bestFit="1" customWidth="1"/>
  </cols>
  <sheetData>
    <row r="1" ht="12.75"/>
    <row r="2" spans="1:38" ht="12.75">
      <c r="A2" s="4"/>
      <c r="B2" s="4"/>
      <c r="C2" s="4"/>
      <c r="D2" s="4"/>
      <c r="E2" s="18"/>
      <c r="F2" s="18"/>
      <c r="G2" s="4"/>
      <c r="H2" s="18"/>
      <c r="I2" s="5"/>
      <c r="J2" s="18"/>
      <c r="K2" s="18"/>
      <c r="L2" s="4"/>
      <c r="M2" s="18"/>
      <c r="N2" s="18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2.75">
      <c r="A3" s="4"/>
      <c r="B3" s="4"/>
      <c r="C3" s="4"/>
      <c r="D3" s="4"/>
      <c r="E3" s="18"/>
      <c r="F3" s="18"/>
      <c r="G3" s="4"/>
      <c r="H3" s="18"/>
      <c r="I3" s="5"/>
      <c r="J3" s="18"/>
      <c r="K3" s="18"/>
      <c r="L3" s="4"/>
      <c r="M3" s="18"/>
      <c r="N3" s="18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45">
      <c r="A4" s="4"/>
      <c r="B4" s="4"/>
      <c r="C4" s="4"/>
      <c r="D4" s="4"/>
      <c r="E4" s="18"/>
      <c r="F4" s="44" t="s">
        <v>52</v>
      </c>
      <c r="G4" s="4"/>
      <c r="H4" s="18"/>
      <c r="I4" s="5"/>
      <c r="J4" s="18"/>
      <c r="K4" s="18"/>
      <c r="L4" s="4"/>
      <c r="M4" s="18"/>
      <c r="N4" s="18"/>
      <c r="O4" s="4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45">
      <c r="A5" s="4"/>
      <c r="B5" s="4"/>
      <c r="C5" s="4"/>
      <c r="D5" s="4"/>
      <c r="E5" s="18"/>
      <c r="F5" s="44" t="s">
        <v>51</v>
      </c>
      <c r="G5" s="7"/>
      <c r="H5" s="18"/>
      <c r="I5" s="5"/>
      <c r="J5" s="18"/>
      <c r="K5" s="18"/>
      <c r="L5" s="32"/>
      <c r="M5" s="18"/>
      <c r="N5" s="18"/>
      <c r="O5" s="4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2.75">
      <c r="A6" s="4"/>
      <c r="B6" s="4"/>
      <c r="C6" s="4"/>
      <c r="D6" s="4"/>
      <c r="E6" s="18"/>
      <c r="F6" s="18"/>
      <c r="G6" s="4"/>
      <c r="H6" s="18"/>
      <c r="I6" s="5"/>
      <c r="J6" s="18"/>
      <c r="K6" s="18"/>
      <c r="L6" s="4"/>
      <c r="M6" s="18"/>
      <c r="N6" s="18"/>
      <c r="O6" s="4"/>
      <c r="P6" s="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34.5">
      <c r="A7" s="4"/>
      <c r="B7" s="4"/>
      <c r="C7" s="4"/>
      <c r="D7" s="4"/>
      <c r="E7" s="18"/>
      <c r="F7" s="45"/>
      <c r="G7" s="4"/>
      <c r="H7" s="18"/>
      <c r="I7" s="5"/>
      <c r="J7" s="18"/>
      <c r="K7" s="18"/>
      <c r="L7" s="4"/>
      <c r="M7" s="18"/>
      <c r="N7" s="18"/>
      <c r="O7" s="4"/>
      <c r="P7" s="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2.75">
      <c r="A8" s="4"/>
      <c r="B8" s="4"/>
      <c r="C8" s="4"/>
      <c r="D8" s="4"/>
      <c r="E8" s="18"/>
      <c r="F8" s="18"/>
      <c r="G8" s="4"/>
      <c r="H8" s="18"/>
      <c r="I8" s="5"/>
      <c r="J8" s="18"/>
      <c r="K8" s="18"/>
      <c r="L8" s="4"/>
      <c r="N8" s="18"/>
      <c r="O8" s="4"/>
      <c r="P8" s="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3.25">
      <c r="A9" s="4"/>
      <c r="B9" s="4"/>
      <c r="C9" s="4"/>
      <c r="D9" s="4"/>
      <c r="E9" s="16"/>
      <c r="F9" s="19"/>
      <c r="G9" s="4"/>
      <c r="H9" s="18"/>
      <c r="I9" s="5"/>
      <c r="J9" s="18"/>
      <c r="K9" s="18"/>
      <c r="L9" s="4"/>
      <c r="M9" s="18"/>
      <c r="N9" s="18"/>
      <c r="O9" s="4"/>
      <c r="P9" s="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23.25">
      <c r="A10" s="4"/>
      <c r="B10" s="4"/>
      <c r="C10" s="4"/>
      <c r="D10" s="4"/>
      <c r="E10" s="16"/>
      <c r="F10" s="19"/>
      <c r="G10" s="4"/>
      <c r="H10" s="18"/>
      <c r="I10" s="5"/>
      <c r="J10" s="18"/>
      <c r="K10" s="18"/>
      <c r="L10" s="4"/>
      <c r="M10" s="18"/>
      <c r="N10" s="18"/>
      <c r="O10" s="4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23.25">
      <c r="A11" s="4"/>
      <c r="B11" s="4"/>
      <c r="C11" s="4"/>
      <c r="D11" s="4"/>
      <c r="E11" s="16"/>
      <c r="F11" s="18"/>
      <c r="G11" s="4"/>
      <c r="H11" s="18"/>
      <c r="I11" s="5"/>
      <c r="J11" s="18"/>
      <c r="K11" s="18"/>
      <c r="L11" s="4"/>
      <c r="M11" s="18"/>
      <c r="N11" s="18"/>
      <c r="O11" s="4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33.75">
      <c r="A12" s="4"/>
      <c r="B12" s="4"/>
      <c r="C12" s="4"/>
      <c r="D12" s="4"/>
      <c r="E12" s="16"/>
      <c r="F12" s="35" t="s">
        <v>18</v>
      </c>
      <c r="G12" s="36"/>
      <c r="H12" s="37"/>
      <c r="I12" s="5"/>
      <c r="J12" s="18"/>
      <c r="K12" s="18"/>
      <c r="L12" s="4"/>
      <c r="M12" s="18"/>
      <c r="N12" s="18"/>
      <c r="O12" s="4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33.75">
      <c r="A13" s="4"/>
      <c r="B13" s="4"/>
      <c r="C13" s="4"/>
      <c r="D13" s="4"/>
      <c r="E13" s="16"/>
      <c r="F13" s="38" t="s">
        <v>40</v>
      </c>
      <c r="G13" s="39"/>
      <c r="H13" s="40"/>
      <c r="I13" s="5"/>
      <c r="J13" s="18"/>
      <c r="K13" s="18"/>
      <c r="L13" s="4"/>
      <c r="M13" s="18"/>
      <c r="N13" s="18"/>
      <c r="O13" s="4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33.75">
      <c r="A14" s="4"/>
      <c r="B14" s="4"/>
      <c r="C14" s="4"/>
      <c r="D14" s="4"/>
      <c r="E14" s="16"/>
      <c r="F14" s="41" t="s">
        <v>28</v>
      </c>
      <c r="G14" s="42"/>
      <c r="H14" s="43"/>
      <c r="I14" s="5"/>
      <c r="J14" s="18"/>
      <c r="K14" s="18"/>
      <c r="L14" s="4"/>
      <c r="M14" s="18"/>
      <c r="N14" s="18"/>
      <c r="O14" s="4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23.25">
      <c r="A15" s="4"/>
      <c r="B15" s="4"/>
      <c r="C15" s="4"/>
      <c r="D15" s="4"/>
      <c r="E15" s="16"/>
      <c r="F15" s="18"/>
      <c r="G15" s="4"/>
      <c r="H15" s="18"/>
      <c r="I15" s="5"/>
      <c r="J15" s="18"/>
      <c r="K15" s="18"/>
      <c r="L15" s="4"/>
      <c r="M15" s="18"/>
      <c r="N15" s="18"/>
      <c r="O15" s="4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23.25">
      <c r="A16" s="4"/>
      <c r="B16" s="4"/>
      <c r="C16" s="4"/>
      <c r="D16" s="4"/>
      <c r="E16" s="16"/>
      <c r="F16" s="18"/>
      <c r="G16" s="4"/>
      <c r="H16" s="18"/>
      <c r="I16" s="5"/>
      <c r="J16" s="18"/>
      <c r="K16" s="18"/>
      <c r="L16" s="4"/>
      <c r="M16" s="18"/>
      <c r="N16" s="18"/>
      <c r="O16" s="4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22.5" customHeight="1">
      <c r="A17" s="4"/>
      <c r="B17" s="4"/>
      <c r="C17" s="4"/>
      <c r="D17" s="4"/>
      <c r="E17" s="18"/>
      <c r="F17" s="19"/>
      <c r="G17" s="4"/>
      <c r="H17" s="18"/>
      <c r="I17" s="5"/>
      <c r="J17" s="18"/>
      <c r="K17" s="18"/>
      <c r="L17" s="4"/>
      <c r="M17" s="18"/>
      <c r="N17" s="18"/>
      <c r="O17" s="4"/>
      <c r="P17" s="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4"/>
      <c r="C18" s="4"/>
      <c r="D18" s="4"/>
      <c r="E18" s="18"/>
      <c r="F18" s="19"/>
      <c r="G18" s="4"/>
      <c r="H18" s="18"/>
      <c r="I18" s="5"/>
      <c r="J18" s="18"/>
      <c r="K18" s="18"/>
      <c r="L18" s="4"/>
      <c r="M18" s="18"/>
      <c r="N18" s="18"/>
      <c r="O18" s="4"/>
      <c r="P18" s="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23.25">
      <c r="A19" s="8"/>
      <c r="B19" s="8"/>
      <c r="C19" s="8"/>
      <c r="D19" s="8"/>
      <c r="E19" s="16"/>
      <c r="F19" s="16"/>
      <c r="G19" s="8"/>
      <c r="H19" s="16"/>
      <c r="I19" s="9"/>
      <c r="J19" s="16"/>
      <c r="K19" s="16"/>
      <c r="L19" s="8"/>
      <c r="M19" s="16"/>
      <c r="N19" s="16"/>
      <c r="O19" s="8"/>
      <c r="P19" s="10"/>
      <c r="Q19" s="8"/>
      <c r="R19" s="8"/>
      <c r="S19" s="8"/>
      <c r="T19" s="8"/>
      <c r="U19" s="8"/>
      <c r="V19" s="8"/>
      <c r="W19" s="8"/>
      <c r="X19" s="8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23.25">
      <c r="A20" s="8"/>
      <c r="B20" s="8"/>
      <c r="C20" s="8"/>
      <c r="D20" s="8"/>
      <c r="E20" s="16"/>
      <c r="F20" s="16"/>
      <c r="G20" s="8"/>
      <c r="H20" s="16"/>
      <c r="I20" s="9"/>
      <c r="J20" s="16"/>
      <c r="K20" s="16"/>
      <c r="L20" s="8"/>
      <c r="M20" s="16"/>
      <c r="N20" s="16"/>
      <c r="O20" s="8"/>
      <c r="P20" s="10"/>
      <c r="Q20" s="8"/>
      <c r="R20" s="8"/>
      <c r="S20" s="8"/>
      <c r="T20" s="8"/>
      <c r="U20" s="8"/>
      <c r="V20" s="8"/>
      <c r="W20" s="8"/>
      <c r="X20" s="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23.25">
      <c r="A21" s="8"/>
      <c r="B21" s="8"/>
      <c r="C21" s="11"/>
      <c r="D21" s="11"/>
      <c r="E21" s="19"/>
      <c r="F21" s="19"/>
      <c r="G21" s="11"/>
      <c r="H21" s="19"/>
      <c r="I21" s="12"/>
      <c r="J21" s="19"/>
      <c r="K21" s="19"/>
      <c r="L21" s="11"/>
      <c r="M21" s="19"/>
      <c r="N21" s="19"/>
      <c r="O21" s="11"/>
      <c r="P21" s="13"/>
      <c r="Q21" s="11"/>
      <c r="R21" s="11"/>
      <c r="S21" s="8"/>
      <c r="T21" s="8"/>
      <c r="U21" s="8"/>
      <c r="V21" s="8"/>
      <c r="W21" s="8"/>
      <c r="X21" s="8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23.25">
      <c r="A22" s="12" t="s">
        <v>53</v>
      </c>
      <c r="B22" s="8"/>
      <c r="C22" s="11"/>
      <c r="D22" s="11"/>
      <c r="E22" s="28" t="s">
        <v>43</v>
      </c>
      <c r="F22" s="19" t="s">
        <v>24</v>
      </c>
      <c r="G22" s="11"/>
      <c r="H22" s="19"/>
      <c r="I22" s="12"/>
      <c r="J22" s="19" t="s">
        <v>26</v>
      </c>
      <c r="K22" s="28" t="s">
        <v>11</v>
      </c>
      <c r="L22" s="11" t="s">
        <v>11</v>
      </c>
      <c r="M22" s="28" t="s">
        <v>9</v>
      </c>
      <c r="N22" s="19"/>
      <c r="O22" s="11"/>
      <c r="P22" s="13" t="s">
        <v>56</v>
      </c>
      <c r="Q22" s="11"/>
      <c r="R22" s="11"/>
      <c r="S22" s="8"/>
      <c r="T22" s="8"/>
      <c r="U22" s="8"/>
      <c r="V22" s="8"/>
      <c r="W22" s="8"/>
      <c r="X22" s="8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23.25">
      <c r="A23" s="12" t="s">
        <v>54</v>
      </c>
      <c r="B23" s="8"/>
      <c r="C23" s="11" t="s">
        <v>0</v>
      </c>
      <c r="D23" s="11"/>
      <c r="E23" s="28" t="s">
        <v>44</v>
      </c>
      <c r="F23" s="19" t="s">
        <v>23</v>
      </c>
      <c r="G23" s="11"/>
      <c r="H23" s="28" t="s">
        <v>9</v>
      </c>
      <c r="I23" s="12" t="s">
        <v>45</v>
      </c>
      <c r="J23" s="19" t="s">
        <v>12</v>
      </c>
      <c r="K23" s="28" t="s">
        <v>38</v>
      </c>
      <c r="L23" s="11" t="s">
        <v>39</v>
      </c>
      <c r="M23" s="28" t="s">
        <v>27</v>
      </c>
      <c r="N23" s="28" t="s">
        <v>8</v>
      </c>
      <c r="O23" s="11"/>
      <c r="P23" s="29" t="s">
        <v>55</v>
      </c>
      <c r="Q23" s="11"/>
      <c r="R23" s="12" t="s">
        <v>14</v>
      </c>
      <c r="S23" s="11" t="s">
        <v>10</v>
      </c>
      <c r="T23" s="11" t="s">
        <v>29</v>
      </c>
      <c r="U23" s="8"/>
      <c r="V23" s="11" t="s">
        <v>30</v>
      </c>
      <c r="W23" s="8"/>
      <c r="X23" s="8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23.25">
      <c r="A24" s="12"/>
      <c r="B24" s="8"/>
      <c r="C24" s="8"/>
      <c r="D24" s="8"/>
      <c r="E24" s="16"/>
      <c r="F24" s="16"/>
      <c r="G24" s="8"/>
      <c r="H24" s="16"/>
      <c r="I24" s="9"/>
      <c r="J24" s="16"/>
      <c r="K24" s="16"/>
      <c r="L24" s="8"/>
      <c r="M24" s="16"/>
      <c r="N24" s="16"/>
      <c r="O24" s="8"/>
      <c r="P24" s="29"/>
      <c r="Q24" s="8"/>
      <c r="R24" s="8"/>
      <c r="S24" s="8"/>
      <c r="T24" s="8"/>
      <c r="U24" s="8"/>
      <c r="V24" s="8"/>
      <c r="W24" s="8"/>
      <c r="X24" s="8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24" s="4" customFormat="1" ht="23.25">
      <c r="A25" s="8"/>
      <c r="B25" s="8"/>
      <c r="C25" s="8"/>
      <c r="D25" s="8"/>
      <c r="E25" s="16"/>
      <c r="F25" s="16"/>
      <c r="G25" s="8"/>
      <c r="H25" s="16"/>
      <c r="I25" s="9"/>
      <c r="J25" s="16"/>
      <c r="K25" s="16"/>
      <c r="L25" s="8"/>
      <c r="M25" s="16"/>
      <c r="N25" s="16"/>
      <c r="O25" s="8"/>
      <c r="P25" s="10"/>
      <c r="Q25" s="8"/>
      <c r="R25" s="8"/>
      <c r="S25" s="8"/>
      <c r="T25" s="8"/>
      <c r="U25" s="8"/>
      <c r="V25" s="8"/>
      <c r="W25" s="8"/>
      <c r="X25" s="8"/>
    </row>
    <row r="26" spans="1:38" ht="23.25">
      <c r="A26" s="15">
        <v>41085</v>
      </c>
      <c r="B26" s="15"/>
      <c r="C26" s="22" t="s">
        <v>31</v>
      </c>
      <c r="D26" s="8"/>
      <c r="E26" s="16">
        <v>39.72</v>
      </c>
      <c r="F26" s="16">
        <v>40</v>
      </c>
      <c r="G26" s="16"/>
      <c r="H26" s="16">
        <f aca="true" t="shared" si="0" ref="H26:H69">F26-E26</f>
        <v>0.28000000000000114</v>
      </c>
      <c r="I26" s="9"/>
      <c r="J26" s="16"/>
      <c r="K26" s="16">
        <v>1.2</v>
      </c>
      <c r="L26" s="16"/>
      <c r="M26" s="16">
        <f aca="true" t="shared" si="1" ref="M26:M69">K26-L26+J26</f>
        <v>1.2</v>
      </c>
      <c r="N26" s="16"/>
      <c r="O26" s="16"/>
      <c r="P26" s="10">
        <f aca="true" t="shared" si="2" ref="P26:P69">(H26+M26+N26+J26)*100</f>
        <v>148.0000000000001</v>
      </c>
      <c r="Q26" s="8"/>
      <c r="R26" s="17">
        <f aca="true" t="shared" si="3" ref="R26:R69">P26/(E26*100)</f>
        <v>0.037260825780463275</v>
      </c>
      <c r="S26" s="8">
        <v>1320</v>
      </c>
      <c r="T26" s="17">
        <v>0.032</v>
      </c>
      <c r="U26" s="8"/>
      <c r="V26" s="17">
        <f aca="true" t="shared" si="4" ref="V26:V69">R26-T26</f>
        <v>0.005260825780463274</v>
      </c>
      <c r="W26" s="8"/>
      <c r="X26" s="8"/>
      <c r="Y26" s="8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23.25">
      <c r="A27" s="15">
        <v>41100</v>
      </c>
      <c r="B27" s="15"/>
      <c r="C27" s="25" t="s">
        <v>17</v>
      </c>
      <c r="D27" s="8"/>
      <c r="E27" s="16">
        <v>35</v>
      </c>
      <c r="F27" s="20">
        <v>35</v>
      </c>
      <c r="G27" s="16"/>
      <c r="H27" s="16">
        <f t="shared" si="0"/>
        <v>0</v>
      </c>
      <c r="I27" s="9" t="s">
        <v>33</v>
      </c>
      <c r="J27" s="16"/>
      <c r="K27" s="16">
        <v>0.4</v>
      </c>
      <c r="L27" s="16"/>
      <c r="M27" s="16">
        <f t="shared" si="1"/>
        <v>0.4</v>
      </c>
      <c r="N27" s="16"/>
      <c r="O27" s="16"/>
      <c r="P27" s="10">
        <f t="shared" si="2"/>
        <v>40</v>
      </c>
      <c r="Q27" s="8"/>
      <c r="R27" s="17">
        <f t="shared" si="3"/>
        <v>0.011428571428571429</v>
      </c>
      <c r="S27" s="8">
        <v>1360</v>
      </c>
      <c r="T27" s="17">
        <v>-0.003</v>
      </c>
      <c r="U27" s="8"/>
      <c r="V27" s="14">
        <f t="shared" si="4"/>
        <v>0.01442857142857143</v>
      </c>
      <c r="W27" s="8"/>
      <c r="X27" s="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23.25">
      <c r="A28" s="15">
        <v>41107</v>
      </c>
      <c r="B28" s="15"/>
      <c r="C28" s="24" t="s">
        <v>17</v>
      </c>
      <c r="D28" s="8"/>
      <c r="E28" s="16">
        <v>35</v>
      </c>
      <c r="F28" s="20">
        <v>35</v>
      </c>
      <c r="G28" s="16"/>
      <c r="H28" s="16">
        <f t="shared" si="0"/>
        <v>0</v>
      </c>
      <c r="I28" s="9" t="s">
        <v>33</v>
      </c>
      <c r="J28" s="16"/>
      <c r="K28" s="16">
        <v>0.45</v>
      </c>
      <c r="L28" s="16">
        <v>0.2</v>
      </c>
      <c r="M28" s="16">
        <f t="shared" si="1"/>
        <v>0.25</v>
      </c>
      <c r="N28" s="16"/>
      <c r="O28" s="16"/>
      <c r="P28" s="10">
        <f t="shared" si="2"/>
        <v>25</v>
      </c>
      <c r="Q28" s="8"/>
      <c r="R28" s="26">
        <f t="shared" si="3"/>
        <v>0.007142857142857143</v>
      </c>
      <c r="S28" s="8">
        <v>1350</v>
      </c>
      <c r="T28" s="26">
        <v>0.002</v>
      </c>
      <c r="U28" s="8"/>
      <c r="V28" s="27">
        <f t="shared" si="4"/>
        <v>0.005142857142857143</v>
      </c>
      <c r="W28" s="8"/>
      <c r="X28" s="8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23.25">
      <c r="A29" s="15">
        <v>41110</v>
      </c>
      <c r="B29" s="8"/>
      <c r="C29" s="30" t="s">
        <v>17</v>
      </c>
      <c r="D29" s="8"/>
      <c r="E29" s="16">
        <v>35</v>
      </c>
      <c r="F29" s="16">
        <v>35</v>
      </c>
      <c r="G29" s="8"/>
      <c r="H29" s="16">
        <f t="shared" si="0"/>
        <v>0</v>
      </c>
      <c r="I29" s="9" t="s">
        <v>33</v>
      </c>
      <c r="J29" s="16"/>
      <c r="K29" s="16">
        <v>0.6</v>
      </c>
      <c r="L29" s="8"/>
      <c r="M29" s="16">
        <f t="shared" si="1"/>
        <v>0.6</v>
      </c>
      <c r="N29" s="16"/>
      <c r="O29" s="8"/>
      <c r="P29" s="10">
        <f t="shared" si="2"/>
        <v>60</v>
      </c>
      <c r="Q29" s="8"/>
      <c r="R29" s="26">
        <f t="shared" si="3"/>
        <v>0.017142857142857144</v>
      </c>
      <c r="S29" s="8">
        <v>1369</v>
      </c>
      <c r="T29" s="26">
        <v>0.012</v>
      </c>
      <c r="U29" s="8"/>
      <c r="V29" s="27">
        <f t="shared" si="4"/>
        <v>0.0051428571428571435</v>
      </c>
      <c r="W29" s="8"/>
      <c r="X29" s="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24" s="4" customFormat="1" ht="23.25">
      <c r="A30" s="15">
        <v>41113</v>
      </c>
      <c r="B30" s="15"/>
      <c r="C30" s="22" t="s">
        <v>17</v>
      </c>
      <c r="D30" s="8"/>
      <c r="E30" s="16">
        <v>36.23</v>
      </c>
      <c r="F30" s="20">
        <v>36</v>
      </c>
      <c r="G30" s="16"/>
      <c r="H30" s="16">
        <f t="shared" si="0"/>
        <v>-0.22999999999999687</v>
      </c>
      <c r="I30" s="9"/>
      <c r="J30" s="16"/>
      <c r="K30" s="16">
        <v>1.1</v>
      </c>
      <c r="L30" s="16"/>
      <c r="M30" s="16">
        <f t="shared" si="1"/>
        <v>1.1</v>
      </c>
      <c r="N30" s="16"/>
      <c r="O30" s="16"/>
      <c r="P30" s="10">
        <f t="shared" si="2"/>
        <v>87.00000000000033</v>
      </c>
      <c r="Q30" s="8"/>
      <c r="R30" s="26">
        <f t="shared" si="3"/>
        <v>0.02401324868893192</v>
      </c>
      <c r="S30" s="8">
        <v>1344</v>
      </c>
      <c r="T30" s="26">
        <v>0.031</v>
      </c>
      <c r="U30" s="8"/>
      <c r="V30" s="27">
        <f t="shared" si="4"/>
        <v>-0.00698675131106808</v>
      </c>
      <c r="W30" s="8"/>
      <c r="X30" s="8"/>
    </row>
    <row r="31" spans="1:24" s="4" customFormat="1" ht="23.25">
      <c r="A31" s="15">
        <v>41122</v>
      </c>
      <c r="B31" s="15"/>
      <c r="C31" s="30" t="s">
        <v>17</v>
      </c>
      <c r="D31" s="8"/>
      <c r="E31" s="16">
        <v>35</v>
      </c>
      <c r="F31" s="20">
        <v>35</v>
      </c>
      <c r="G31" s="16"/>
      <c r="H31" s="16">
        <f t="shared" si="0"/>
        <v>0</v>
      </c>
      <c r="I31" s="9" t="s">
        <v>33</v>
      </c>
      <c r="J31" s="16"/>
      <c r="K31" s="16">
        <v>0.35</v>
      </c>
      <c r="L31" s="16"/>
      <c r="M31" s="16">
        <f t="shared" si="1"/>
        <v>0.35</v>
      </c>
      <c r="N31" s="16"/>
      <c r="O31" s="16"/>
      <c r="P31" s="10">
        <f t="shared" si="2"/>
        <v>35</v>
      </c>
      <c r="Q31" s="8"/>
      <c r="R31" s="26">
        <f t="shared" si="3"/>
        <v>0.01</v>
      </c>
      <c r="S31" s="8">
        <v>1387</v>
      </c>
      <c r="T31" s="26">
        <v>0.003</v>
      </c>
      <c r="U31" s="8"/>
      <c r="V31" s="27">
        <f t="shared" si="4"/>
        <v>0.007</v>
      </c>
      <c r="W31" s="8"/>
      <c r="X31" s="8"/>
    </row>
    <row r="32" spans="1:24" s="4" customFormat="1" ht="23.25">
      <c r="A32" s="15">
        <v>41113</v>
      </c>
      <c r="B32" s="15"/>
      <c r="C32" s="22" t="s">
        <v>20</v>
      </c>
      <c r="D32" s="8"/>
      <c r="E32" s="16">
        <v>35.23</v>
      </c>
      <c r="F32" s="20">
        <v>35</v>
      </c>
      <c r="G32" s="16"/>
      <c r="H32" s="16">
        <f t="shared" si="0"/>
        <v>-0.22999999999999687</v>
      </c>
      <c r="I32" s="9"/>
      <c r="J32" s="16"/>
      <c r="K32" s="16">
        <v>0.86</v>
      </c>
      <c r="L32" s="16"/>
      <c r="M32" s="16">
        <f t="shared" si="1"/>
        <v>0.86</v>
      </c>
      <c r="N32" s="16"/>
      <c r="O32" s="16"/>
      <c r="P32" s="10">
        <f t="shared" si="2"/>
        <v>63.00000000000031</v>
      </c>
      <c r="Q32" s="8"/>
      <c r="R32" s="26">
        <f t="shared" si="3"/>
        <v>0.017882486517172957</v>
      </c>
      <c r="S32" s="8">
        <v>1344</v>
      </c>
      <c r="T32" s="26">
        <v>0.031</v>
      </c>
      <c r="U32" s="8"/>
      <c r="V32" s="27">
        <f t="shared" si="4"/>
        <v>-0.013117513482827043</v>
      </c>
      <c r="W32" s="8"/>
      <c r="X32" s="8"/>
    </row>
    <row r="33" spans="1:38" ht="23.25">
      <c r="A33" s="15">
        <v>41059</v>
      </c>
      <c r="B33" s="15"/>
      <c r="C33" s="22" t="s">
        <v>20</v>
      </c>
      <c r="D33" s="8"/>
      <c r="E33" s="16">
        <v>35.06</v>
      </c>
      <c r="F33" s="16">
        <v>35</v>
      </c>
      <c r="G33" s="8"/>
      <c r="H33" s="16">
        <f t="shared" si="0"/>
        <v>-0.060000000000002274</v>
      </c>
      <c r="I33" s="9"/>
      <c r="J33" s="16"/>
      <c r="K33" s="16">
        <v>1.23</v>
      </c>
      <c r="L33" s="8"/>
      <c r="M33" s="16">
        <f t="shared" si="1"/>
        <v>1.23</v>
      </c>
      <c r="N33" s="16"/>
      <c r="O33" s="8"/>
      <c r="P33" s="10">
        <f t="shared" si="2"/>
        <v>116.99999999999977</v>
      </c>
      <c r="Q33" s="8"/>
      <c r="R33" s="17">
        <f t="shared" si="3"/>
        <v>0.033371363377067816</v>
      </c>
      <c r="S33" s="8">
        <v>1325</v>
      </c>
      <c r="T33" s="17">
        <v>0.028</v>
      </c>
      <c r="U33" s="8"/>
      <c r="V33" s="17">
        <f t="shared" si="4"/>
        <v>0.005371363377067815</v>
      </c>
      <c r="W33" s="8"/>
      <c r="X33" s="8"/>
      <c r="Y33" s="8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24" s="4" customFormat="1" ht="23.25">
      <c r="A34" s="15">
        <v>41113</v>
      </c>
      <c r="B34" s="15"/>
      <c r="C34" s="22" t="s">
        <v>1</v>
      </c>
      <c r="D34" s="8"/>
      <c r="E34" s="16">
        <v>39.92</v>
      </c>
      <c r="F34" s="20">
        <v>40</v>
      </c>
      <c r="G34" s="16"/>
      <c r="H34" s="16">
        <f t="shared" si="0"/>
        <v>0.0799999999999983</v>
      </c>
      <c r="I34" s="9"/>
      <c r="J34" s="16"/>
      <c r="K34" s="16">
        <v>0.46</v>
      </c>
      <c r="L34" s="16"/>
      <c r="M34" s="16">
        <f t="shared" si="1"/>
        <v>0.46</v>
      </c>
      <c r="N34" s="16"/>
      <c r="O34" s="16"/>
      <c r="P34" s="10">
        <f t="shared" si="2"/>
        <v>53.99999999999983</v>
      </c>
      <c r="Q34" s="8"/>
      <c r="R34" s="26">
        <f t="shared" si="3"/>
        <v>0.013527054108216391</v>
      </c>
      <c r="S34" s="8">
        <v>1344</v>
      </c>
      <c r="T34" s="26">
        <v>0.031</v>
      </c>
      <c r="U34" s="8"/>
      <c r="V34" s="27">
        <f t="shared" si="4"/>
        <v>-0.01747294589178361</v>
      </c>
      <c r="W34" s="8"/>
      <c r="X34" s="8"/>
    </row>
    <row r="35" spans="1:24" s="4" customFormat="1" ht="23.25">
      <c r="A35" s="15">
        <v>41121</v>
      </c>
      <c r="B35" s="15"/>
      <c r="C35" s="22" t="s">
        <v>1</v>
      </c>
      <c r="D35" s="8"/>
      <c r="E35" s="16">
        <v>40.05</v>
      </c>
      <c r="F35" s="20">
        <v>40</v>
      </c>
      <c r="G35" s="16"/>
      <c r="H35" s="16">
        <f t="shared" si="0"/>
        <v>-0.04999999999999716</v>
      </c>
      <c r="I35" s="9"/>
      <c r="J35" s="16"/>
      <c r="K35" s="16">
        <v>0.54</v>
      </c>
      <c r="L35" s="16"/>
      <c r="M35" s="16">
        <f t="shared" si="1"/>
        <v>0.54</v>
      </c>
      <c r="N35" s="16"/>
      <c r="O35" s="16"/>
      <c r="P35" s="10">
        <f t="shared" si="2"/>
        <v>49.000000000000284</v>
      </c>
      <c r="Q35" s="8"/>
      <c r="R35" s="26">
        <f t="shared" si="3"/>
        <v>0.01223470661672916</v>
      </c>
      <c r="S35" s="8">
        <v>1384</v>
      </c>
      <c r="T35" s="26">
        <v>0.005</v>
      </c>
      <c r="U35" s="8"/>
      <c r="V35" s="27">
        <f t="shared" si="4"/>
        <v>0.00723470661672916</v>
      </c>
      <c r="W35" s="8"/>
      <c r="X35" s="8"/>
    </row>
    <row r="36" spans="1:38" ht="23.25">
      <c r="A36" s="15">
        <v>41106</v>
      </c>
      <c r="B36" s="15"/>
      <c r="C36" s="22" t="s">
        <v>34</v>
      </c>
      <c r="D36" s="8"/>
      <c r="E36" s="16">
        <v>80.85</v>
      </c>
      <c r="F36" s="20">
        <v>80</v>
      </c>
      <c r="G36" s="16"/>
      <c r="H36" s="16">
        <f t="shared" si="0"/>
        <v>-0.8499999999999943</v>
      </c>
      <c r="I36" s="9"/>
      <c r="J36" s="16"/>
      <c r="K36" s="16">
        <v>1.46</v>
      </c>
      <c r="L36" s="16"/>
      <c r="M36" s="16">
        <f t="shared" si="1"/>
        <v>1.46</v>
      </c>
      <c r="N36" s="16">
        <v>0.52</v>
      </c>
      <c r="O36" s="16"/>
      <c r="P36" s="10">
        <f t="shared" si="2"/>
        <v>113.00000000000057</v>
      </c>
      <c r="Q36" s="8"/>
      <c r="R36" s="26">
        <f t="shared" si="3"/>
        <v>0.013976499690785477</v>
      </c>
      <c r="S36" s="8">
        <v>1354</v>
      </c>
      <c r="T36" s="26">
        <v>0.008</v>
      </c>
      <c r="U36" s="8"/>
      <c r="V36" s="27">
        <f t="shared" si="4"/>
        <v>0.005976499690785477</v>
      </c>
      <c r="W36" s="8"/>
      <c r="X36" s="8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23.25">
      <c r="A37" s="15">
        <v>41101</v>
      </c>
      <c r="B37" s="8"/>
      <c r="C37" s="30" t="s">
        <v>34</v>
      </c>
      <c r="D37" s="8"/>
      <c r="E37" s="16">
        <v>77.5</v>
      </c>
      <c r="F37" s="16">
        <v>77.5</v>
      </c>
      <c r="G37" s="8"/>
      <c r="H37" s="16">
        <f t="shared" si="0"/>
        <v>0</v>
      </c>
      <c r="I37" s="9" t="s">
        <v>33</v>
      </c>
      <c r="J37" s="16"/>
      <c r="K37" s="16">
        <v>0.99</v>
      </c>
      <c r="L37" s="8"/>
      <c r="M37" s="16">
        <f t="shared" si="1"/>
        <v>0.99</v>
      </c>
      <c r="N37" s="16"/>
      <c r="O37" s="8"/>
      <c r="P37" s="10">
        <f t="shared" si="2"/>
        <v>99</v>
      </c>
      <c r="Q37" s="8"/>
      <c r="R37" s="17">
        <f t="shared" si="3"/>
        <v>0.012774193548387098</v>
      </c>
      <c r="S37" s="8">
        <v>1342</v>
      </c>
      <c r="T37" s="17">
        <v>0.015</v>
      </c>
      <c r="U37" s="8"/>
      <c r="V37" s="14">
        <f t="shared" si="4"/>
        <v>-0.002225806451612902</v>
      </c>
      <c r="W37" s="8"/>
      <c r="X37" s="8"/>
      <c r="Y37" s="8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23.25">
      <c r="A38" s="15">
        <v>41101</v>
      </c>
      <c r="B38" s="8"/>
      <c r="C38" s="24" t="s">
        <v>36</v>
      </c>
      <c r="D38" s="8"/>
      <c r="E38" s="16">
        <v>82.5</v>
      </c>
      <c r="F38" s="16">
        <v>82.5</v>
      </c>
      <c r="G38" s="8"/>
      <c r="H38" s="16">
        <f t="shared" si="0"/>
        <v>0</v>
      </c>
      <c r="I38" s="9" t="s">
        <v>33</v>
      </c>
      <c r="J38" s="16"/>
      <c r="K38" s="16">
        <v>1.2</v>
      </c>
      <c r="L38" s="8">
        <v>0.3</v>
      </c>
      <c r="M38" s="16">
        <f t="shared" si="1"/>
        <v>0.8999999999999999</v>
      </c>
      <c r="N38" s="16"/>
      <c r="O38" s="8"/>
      <c r="P38" s="10">
        <f t="shared" si="2"/>
        <v>89.99999999999999</v>
      </c>
      <c r="Q38" s="8"/>
      <c r="R38" s="17">
        <f t="shared" si="3"/>
        <v>0.010909090909090908</v>
      </c>
      <c r="S38" s="8">
        <v>1342</v>
      </c>
      <c r="T38" s="17">
        <v>0.01</v>
      </c>
      <c r="U38" s="8"/>
      <c r="V38" s="14">
        <f t="shared" si="4"/>
        <v>0.000909090909090908</v>
      </c>
      <c r="W38" s="8"/>
      <c r="X38" s="8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24" s="4" customFormat="1" ht="23.25">
      <c r="A39" s="15">
        <v>41120</v>
      </c>
      <c r="B39" s="15"/>
      <c r="C39" s="22" t="s">
        <v>49</v>
      </c>
      <c r="D39" s="8"/>
      <c r="E39" s="16">
        <v>54.81</v>
      </c>
      <c r="F39" s="20">
        <v>55</v>
      </c>
      <c r="G39" s="16"/>
      <c r="H39" s="16">
        <f t="shared" si="0"/>
        <v>0.18999999999999773</v>
      </c>
      <c r="I39" s="9"/>
      <c r="J39" s="16"/>
      <c r="K39" s="16">
        <v>0.47</v>
      </c>
      <c r="L39" s="16"/>
      <c r="M39" s="16">
        <f t="shared" si="1"/>
        <v>0.47</v>
      </c>
      <c r="N39" s="16"/>
      <c r="O39" s="16"/>
      <c r="P39" s="10">
        <f t="shared" si="2"/>
        <v>65.99999999999977</v>
      </c>
      <c r="Q39" s="8"/>
      <c r="R39" s="26">
        <f t="shared" si="3"/>
        <v>0.012041598248494758</v>
      </c>
      <c r="S39" s="8">
        <v>1385</v>
      </c>
      <c r="T39" s="26">
        <v>0.004</v>
      </c>
      <c r="U39" s="8"/>
      <c r="V39" s="27">
        <f t="shared" si="4"/>
        <v>0.008041598248494758</v>
      </c>
      <c r="W39" s="8"/>
      <c r="X39" s="8"/>
    </row>
    <row r="40" spans="1:38" ht="23.25">
      <c r="A40" s="15">
        <v>41101</v>
      </c>
      <c r="B40" s="8"/>
      <c r="C40" s="30" t="s">
        <v>35</v>
      </c>
      <c r="D40" s="8"/>
      <c r="E40" s="16">
        <v>35</v>
      </c>
      <c r="F40" s="16">
        <v>35</v>
      </c>
      <c r="G40" s="8"/>
      <c r="H40" s="16">
        <f t="shared" si="0"/>
        <v>0</v>
      </c>
      <c r="I40" s="9" t="s">
        <v>33</v>
      </c>
      <c r="J40" s="16"/>
      <c r="K40" s="16">
        <v>0.36</v>
      </c>
      <c r="L40" s="8"/>
      <c r="M40" s="16">
        <f t="shared" si="1"/>
        <v>0.36</v>
      </c>
      <c r="N40" s="16"/>
      <c r="O40" s="8"/>
      <c r="P40" s="10">
        <f t="shared" si="2"/>
        <v>36</v>
      </c>
      <c r="Q40" s="8"/>
      <c r="R40" s="17">
        <f t="shared" si="3"/>
        <v>0.010285714285714285</v>
      </c>
      <c r="S40" s="8">
        <v>1342</v>
      </c>
      <c r="T40" s="17">
        <v>0.015</v>
      </c>
      <c r="U40" s="8"/>
      <c r="V40" s="14">
        <f t="shared" si="4"/>
        <v>-0.004714285714285714</v>
      </c>
      <c r="W40" s="8"/>
      <c r="X40" s="8"/>
      <c r="Y40" s="8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23.25">
      <c r="A41" s="15">
        <v>41099</v>
      </c>
      <c r="B41" s="15"/>
      <c r="C41" s="22" t="s">
        <v>35</v>
      </c>
      <c r="D41" s="8"/>
      <c r="E41" s="16">
        <v>47.92</v>
      </c>
      <c r="F41" s="20">
        <v>48</v>
      </c>
      <c r="G41" s="16"/>
      <c r="H41" s="16">
        <f t="shared" si="0"/>
        <v>0.0799999999999983</v>
      </c>
      <c r="I41" s="9"/>
      <c r="J41" s="16"/>
      <c r="K41" s="16">
        <v>2.18</v>
      </c>
      <c r="L41" s="16"/>
      <c r="M41" s="16">
        <f t="shared" si="1"/>
        <v>2.18</v>
      </c>
      <c r="N41" s="16"/>
      <c r="O41" s="16"/>
      <c r="P41" s="10">
        <f t="shared" si="2"/>
        <v>225.99999999999986</v>
      </c>
      <c r="Q41" s="8"/>
      <c r="R41" s="17">
        <f t="shared" si="3"/>
        <v>0.04716193656093486</v>
      </c>
      <c r="S41" s="8">
        <v>1354</v>
      </c>
      <c r="T41" s="17">
        <v>0.006</v>
      </c>
      <c r="U41" s="8"/>
      <c r="V41" s="14">
        <f t="shared" si="4"/>
        <v>0.041161936560934864</v>
      </c>
      <c r="W41" s="8"/>
      <c r="X41" s="8"/>
      <c r="Y41" s="8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24" s="4" customFormat="1" ht="23.25">
      <c r="A42" s="15">
        <v>41078</v>
      </c>
      <c r="B42" s="15"/>
      <c r="C42" s="34" t="s">
        <v>3</v>
      </c>
      <c r="D42" s="8"/>
      <c r="E42" s="16">
        <v>74.73</v>
      </c>
      <c r="F42" s="20">
        <v>75</v>
      </c>
      <c r="G42" s="16"/>
      <c r="H42" s="16">
        <f t="shared" si="0"/>
        <v>0.269999999999996</v>
      </c>
      <c r="I42" s="9"/>
      <c r="J42" s="16"/>
      <c r="K42" s="16">
        <v>0.82</v>
      </c>
      <c r="L42" s="16"/>
      <c r="M42" s="16">
        <f t="shared" si="1"/>
        <v>0.82</v>
      </c>
      <c r="N42" s="16"/>
      <c r="O42" s="16"/>
      <c r="P42" s="10">
        <f t="shared" si="2"/>
        <v>108.99999999999959</v>
      </c>
      <c r="Q42" s="8"/>
      <c r="R42" s="17">
        <f t="shared" si="3"/>
        <v>0.01458584236585034</v>
      </c>
      <c r="S42" s="8">
        <v>1335</v>
      </c>
      <c r="T42" s="17">
        <v>0</v>
      </c>
      <c r="U42" s="8"/>
      <c r="V42" s="14">
        <f t="shared" si="4"/>
        <v>0.01458584236585034</v>
      </c>
      <c r="W42" s="8"/>
      <c r="X42" s="8"/>
    </row>
    <row r="43" spans="1:24" s="4" customFormat="1" ht="23.25">
      <c r="A43" s="15">
        <v>41113</v>
      </c>
      <c r="B43" s="15"/>
      <c r="C43" s="22" t="s">
        <v>3</v>
      </c>
      <c r="D43" s="8"/>
      <c r="E43" s="16">
        <v>74.97</v>
      </c>
      <c r="F43" s="20">
        <v>75</v>
      </c>
      <c r="G43" s="16"/>
      <c r="H43" s="16">
        <f t="shared" si="0"/>
        <v>0.030000000000001137</v>
      </c>
      <c r="I43" s="9"/>
      <c r="J43" s="16"/>
      <c r="K43" s="16">
        <v>0.94</v>
      </c>
      <c r="L43" s="16"/>
      <c r="M43" s="16">
        <f t="shared" si="1"/>
        <v>0.94</v>
      </c>
      <c r="N43" s="16"/>
      <c r="O43" s="16"/>
      <c r="P43" s="10">
        <f t="shared" si="2"/>
        <v>97.00000000000011</v>
      </c>
      <c r="Q43" s="8"/>
      <c r="R43" s="26">
        <f t="shared" si="3"/>
        <v>0.012938508736828079</v>
      </c>
      <c r="S43" s="8">
        <v>1344</v>
      </c>
      <c r="T43" s="26">
        <v>0.031</v>
      </c>
      <c r="U43" s="8"/>
      <c r="V43" s="27">
        <f t="shared" si="4"/>
        <v>-0.01806149126317192</v>
      </c>
      <c r="W43" s="8"/>
      <c r="X43" s="8"/>
    </row>
    <row r="44" spans="1:38" ht="23.25">
      <c r="A44" s="15">
        <v>41106</v>
      </c>
      <c r="B44" s="15"/>
      <c r="C44" s="30" t="s">
        <v>41</v>
      </c>
      <c r="D44" s="8"/>
      <c r="E44" s="16">
        <v>19</v>
      </c>
      <c r="F44" s="20">
        <v>19</v>
      </c>
      <c r="G44" s="16"/>
      <c r="H44" s="16">
        <f t="shared" si="0"/>
        <v>0</v>
      </c>
      <c r="I44" s="9" t="s">
        <v>33</v>
      </c>
      <c r="J44" s="16"/>
      <c r="K44" s="16">
        <v>0.35</v>
      </c>
      <c r="L44" s="16"/>
      <c r="M44" s="16">
        <f t="shared" si="1"/>
        <v>0.35</v>
      </c>
      <c r="N44" s="16"/>
      <c r="O44" s="16"/>
      <c r="P44" s="10">
        <f t="shared" si="2"/>
        <v>35</v>
      </c>
      <c r="Q44" s="8"/>
      <c r="R44" s="26">
        <f t="shared" si="3"/>
        <v>0.018421052631578946</v>
      </c>
      <c r="S44" s="8">
        <v>1354</v>
      </c>
      <c r="T44" s="26">
        <v>0.006</v>
      </c>
      <c r="U44" s="8"/>
      <c r="V44" s="27">
        <f t="shared" si="4"/>
        <v>0.012421052631578946</v>
      </c>
      <c r="W44" s="8"/>
      <c r="X44" s="8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24" s="4" customFormat="1" ht="23.25">
      <c r="A45" s="15">
        <v>41113</v>
      </c>
      <c r="B45" s="15"/>
      <c r="C45" s="22" t="s">
        <v>6</v>
      </c>
      <c r="D45" s="8"/>
      <c r="E45" s="16">
        <v>19.93</v>
      </c>
      <c r="F45" s="20">
        <v>20</v>
      </c>
      <c r="G45" s="16"/>
      <c r="H45" s="16">
        <f t="shared" si="0"/>
        <v>0.07000000000000028</v>
      </c>
      <c r="I45" s="9"/>
      <c r="J45" s="16"/>
      <c r="K45" s="16">
        <v>0.17</v>
      </c>
      <c r="L45" s="16"/>
      <c r="M45" s="16">
        <f t="shared" si="1"/>
        <v>0.17</v>
      </c>
      <c r="N45" s="16"/>
      <c r="O45" s="16"/>
      <c r="P45" s="10">
        <f t="shared" si="2"/>
        <v>24.00000000000003</v>
      </c>
      <c r="Q45" s="8"/>
      <c r="R45" s="26">
        <f t="shared" si="3"/>
        <v>0.012042147516307089</v>
      </c>
      <c r="S45" s="8">
        <v>1344</v>
      </c>
      <c r="T45" s="26">
        <v>0.031</v>
      </c>
      <c r="U45" s="8"/>
      <c r="V45" s="27">
        <f t="shared" si="4"/>
        <v>-0.01895785248369291</v>
      </c>
      <c r="W45" s="8"/>
      <c r="X45" s="8"/>
    </row>
    <row r="46" spans="1:38" ht="23.25">
      <c r="A46" s="15">
        <v>41079</v>
      </c>
      <c r="B46" s="15"/>
      <c r="C46" s="22" t="s">
        <v>6</v>
      </c>
      <c r="D46" s="8"/>
      <c r="E46" s="16">
        <v>19.96</v>
      </c>
      <c r="F46" s="20">
        <v>20</v>
      </c>
      <c r="G46" s="8"/>
      <c r="H46" s="16">
        <f t="shared" si="0"/>
        <v>0.03999999999999915</v>
      </c>
      <c r="I46" s="9"/>
      <c r="J46" s="16"/>
      <c r="K46" s="21">
        <v>0.55</v>
      </c>
      <c r="L46" s="8"/>
      <c r="M46" s="16">
        <f t="shared" si="1"/>
        <v>0.55</v>
      </c>
      <c r="N46" s="16">
        <v>0.17</v>
      </c>
      <c r="O46" s="8"/>
      <c r="P46" s="10">
        <f t="shared" si="2"/>
        <v>75.99999999999993</v>
      </c>
      <c r="Q46" s="8"/>
      <c r="R46" s="17">
        <f t="shared" si="3"/>
        <v>0.03807615230460918</v>
      </c>
      <c r="S46" s="8">
        <v>1350</v>
      </c>
      <c r="T46" s="17">
        <v>0.026</v>
      </c>
      <c r="U46" s="8"/>
      <c r="V46" s="17">
        <f t="shared" si="4"/>
        <v>0.012076152304609181</v>
      </c>
      <c r="W46" s="8"/>
      <c r="X46" s="8"/>
      <c r="Y46" s="8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23.25">
      <c r="A47" s="15">
        <v>41099</v>
      </c>
      <c r="B47" s="15"/>
      <c r="C47" s="22" t="s">
        <v>4</v>
      </c>
      <c r="D47" s="8"/>
      <c r="E47" s="16">
        <v>95.3</v>
      </c>
      <c r="F47" s="20">
        <v>95</v>
      </c>
      <c r="G47" s="16"/>
      <c r="H47" s="16">
        <f t="shared" si="0"/>
        <v>-0.29999999999999716</v>
      </c>
      <c r="I47" s="9"/>
      <c r="J47" s="16"/>
      <c r="K47" s="16">
        <v>1.38</v>
      </c>
      <c r="L47" s="16"/>
      <c r="M47" s="16">
        <f t="shared" si="1"/>
        <v>1.38</v>
      </c>
      <c r="N47" s="16"/>
      <c r="O47" s="16"/>
      <c r="P47" s="10">
        <f t="shared" si="2"/>
        <v>108.00000000000027</v>
      </c>
      <c r="Q47" s="8"/>
      <c r="R47" s="17">
        <f t="shared" si="3"/>
        <v>0.011332633788037803</v>
      </c>
      <c r="S47" s="8">
        <v>1354</v>
      </c>
      <c r="T47" s="17">
        <v>0.001</v>
      </c>
      <c r="U47" s="8"/>
      <c r="V47" s="14">
        <f t="shared" si="4"/>
        <v>0.010332633788037802</v>
      </c>
      <c r="W47" s="8"/>
      <c r="X47" s="8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23.25">
      <c r="A48" s="15">
        <v>41109</v>
      </c>
      <c r="B48" s="15"/>
      <c r="C48" s="22" t="s">
        <v>4</v>
      </c>
      <c r="D48" s="8"/>
      <c r="E48" s="16">
        <v>95.71</v>
      </c>
      <c r="F48" s="20">
        <v>95</v>
      </c>
      <c r="G48" s="16"/>
      <c r="H48" s="16">
        <f t="shared" si="0"/>
        <v>-0.7099999999999937</v>
      </c>
      <c r="I48" s="9"/>
      <c r="J48" s="16"/>
      <c r="K48" s="16">
        <v>1.86</v>
      </c>
      <c r="L48" s="16"/>
      <c r="M48" s="16">
        <f t="shared" si="1"/>
        <v>1.86</v>
      </c>
      <c r="N48" s="16"/>
      <c r="O48" s="16"/>
      <c r="P48" s="10">
        <f t="shared" si="2"/>
        <v>115.00000000000064</v>
      </c>
      <c r="Q48" s="8"/>
      <c r="R48" s="26">
        <f t="shared" si="3"/>
        <v>0.012015463378957333</v>
      </c>
      <c r="S48" s="8">
        <v>1376</v>
      </c>
      <c r="T48" s="17">
        <v>0.007</v>
      </c>
      <c r="U48" s="8"/>
      <c r="V48" s="27">
        <f t="shared" si="4"/>
        <v>0.005015463378957333</v>
      </c>
      <c r="W48" s="8"/>
      <c r="X48" s="8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23.25">
      <c r="A49" s="15">
        <v>41099</v>
      </c>
      <c r="B49" s="15"/>
      <c r="C49" s="22" t="s">
        <v>4</v>
      </c>
      <c r="D49" s="8"/>
      <c r="E49" s="16">
        <v>95.3</v>
      </c>
      <c r="F49" s="20">
        <v>95</v>
      </c>
      <c r="G49" s="16"/>
      <c r="H49" s="16">
        <f t="shared" si="0"/>
        <v>-0.29999999999999716</v>
      </c>
      <c r="I49" s="9"/>
      <c r="J49" s="16"/>
      <c r="K49" s="16">
        <v>1.48</v>
      </c>
      <c r="L49" s="16"/>
      <c r="M49" s="16">
        <f t="shared" si="1"/>
        <v>1.48</v>
      </c>
      <c r="N49" s="16"/>
      <c r="O49" s="16"/>
      <c r="P49" s="10">
        <f t="shared" si="2"/>
        <v>118.00000000000028</v>
      </c>
      <c r="Q49" s="8"/>
      <c r="R49" s="26">
        <f t="shared" si="3"/>
        <v>0.012381951731374637</v>
      </c>
      <c r="S49" s="8">
        <v>1353</v>
      </c>
      <c r="T49" s="17">
        <v>0.024</v>
      </c>
      <c r="U49" s="8"/>
      <c r="V49" s="27">
        <f t="shared" si="4"/>
        <v>-0.011618048268625364</v>
      </c>
      <c r="W49" s="8"/>
      <c r="X49" s="8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23.25">
      <c r="A50" s="15">
        <v>41078</v>
      </c>
      <c r="B50" s="15"/>
      <c r="C50" s="22" t="s">
        <v>2</v>
      </c>
      <c r="D50" s="8"/>
      <c r="E50" s="16">
        <v>29</v>
      </c>
      <c r="F50" s="16">
        <v>29</v>
      </c>
      <c r="G50" s="8"/>
      <c r="H50" s="16">
        <f t="shared" si="0"/>
        <v>0</v>
      </c>
      <c r="I50" s="9"/>
      <c r="J50" s="16"/>
      <c r="K50" s="16">
        <v>0.89</v>
      </c>
      <c r="L50" s="8"/>
      <c r="M50" s="16">
        <f t="shared" si="1"/>
        <v>0.89</v>
      </c>
      <c r="N50" s="16"/>
      <c r="O50" s="8"/>
      <c r="P50" s="10">
        <f t="shared" si="2"/>
        <v>89</v>
      </c>
      <c r="Q50" s="8"/>
      <c r="R50" s="17">
        <f t="shared" si="3"/>
        <v>0.030689655172413795</v>
      </c>
      <c r="S50" s="8">
        <v>1335</v>
      </c>
      <c r="T50" s="17">
        <v>0.02</v>
      </c>
      <c r="U50" s="8"/>
      <c r="V50" s="17">
        <f t="shared" si="4"/>
        <v>0.010689655172413794</v>
      </c>
      <c r="W50" s="8"/>
      <c r="X50" s="8"/>
      <c r="Y50" s="8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24" s="4" customFormat="1" ht="23.25">
      <c r="A51" s="15">
        <v>41113</v>
      </c>
      <c r="B51" s="15"/>
      <c r="C51" s="22" t="s">
        <v>42</v>
      </c>
      <c r="D51" s="8"/>
      <c r="E51" s="16">
        <v>24.92</v>
      </c>
      <c r="F51" s="20">
        <v>25</v>
      </c>
      <c r="G51" s="16"/>
      <c r="H51" s="16">
        <f t="shared" si="0"/>
        <v>0.0799999999999983</v>
      </c>
      <c r="I51" s="9"/>
      <c r="J51" s="16"/>
      <c r="K51" s="16">
        <v>0.29</v>
      </c>
      <c r="L51" s="16"/>
      <c r="M51" s="16">
        <f t="shared" si="1"/>
        <v>0.29</v>
      </c>
      <c r="N51" s="16"/>
      <c r="O51" s="16"/>
      <c r="P51" s="10">
        <f t="shared" si="2"/>
        <v>36.99999999999983</v>
      </c>
      <c r="Q51" s="8"/>
      <c r="R51" s="26">
        <f t="shared" si="3"/>
        <v>0.014847512038523206</v>
      </c>
      <c r="S51" s="8">
        <v>1344</v>
      </c>
      <c r="T51" s="26">
        <v>0.031</v>
      </c>
      <c r="U51" s="8"/>
      <c r="V51" s="27">
        <f t="shared" si="4"/>
        <v>-0.016152487961476794</v>
      </c>
      <c r="W51" s="8"/>
      <c r="X51" s="8"/>
    </row>
    <row r="52" spans="1:38" ht="23.25">
      <c r="A52" s="15">
        <v>41106</v>
      </c>
      <c r="B52" s="15"/>
      <c r="C52" s="22" t="s">
        <v>42</v>
      </c>
      <c r="D52" s="8"/>
      <c r="E52" s="16">
        <v>25.22</v>
      </c>
      <c r="F52" s="20">
        <v>25</v>
      </c>
      <c r="G52" s="16"/>
      <c r="H52" s="16">
        <f t="shared" si="0"/>
        <v>-0.21999999999999886</v>
      </c>
      <c r="I52" s="9"/>
      <c r="J52" s="16"/>
      <c r="K52" s="16">
        <v>0.68</v>
      </c>
      <c r="L52" s="16"/>
      <c r="M52" s="16">
        <f t="shared" si="1"/>
        <v>0.68</v>
      </c>
      <c r="N52" s="16"/>
      <c r="O52" s="16"/>
      <c r="P52" s="10">
        <f t="shared" si="2"/>
        <v>46.00000000000012</v>
      </c>
      <c r="Q52" s="8"/>
      <c r="R52" s="26">
        <f t="shared" si="3"/>
        <v>0.018239492466296636</v>
      </c>
      <c r="S52" s="8">
        <v>1354</v>
      </c>
      <c r="T52" s="26">
        <v>0.006</v>
      </c>
      <c r="U52" s="8"/>
      <c r="V52" s="27">
        <f t="shared" si="4"/>
        <v>0.012239492466296636</v>
      </c>
      <c r="W52" s="8"/>
      <c r="X52" s="8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3.25">
      <c r="A53" s="15">
        <v>41050</v>
      </c>
      <c r="B53" s="15"/>
      <c r="C53" s="22" t="s">
        <v>19</v>
      </c>
      <c r="D53" s="8"/>
      <c r="E53" s="16">
        <v>29.6</v>
      </c>
      <c r="F53" s="16">
        <v>30</v>
      </c>
      <c r="G53" s="8"/>
      <c r="H53" s="16">
        <f t="shared" si="0"/>
        <v>0.3999999999999986</v>
      </c>
      <c r="I53" s="9"/>
      <c r="J53" s="16"/>
      <c r="K53" s="16">
        <v>1.18</v>
      </c>
      <c r="L53" s="8"/>
      <c r="M53" s="16">
        <f t="shared" si="1"/>
        <v>1.18</v>
      </c>
      <c r="N53" s="16">
        <v>0.26</v>
      </c>
      <c r="O53" s="8"/>
      <c r="P53" s="10">
        <f t="shared" si="2"/>
        <v>183.99999999999986</v>
      </c>
      <c r="Q53" s="8"/>
      <c r="R53" s="17">
        <f t="shared" si="3"/>
        <v>0.06216216216216212</v>
      </c>
      <c r="S53" s="8">
        <v>1301</v>
      </c>
      <c r="T53" s="17">
        <v>0.047</v>
      </c>
      <c r="U53" s="8"/>
      <c r="V53" s="17">
        <f t="shared" si="4"/>
        <v>0.015162162162162117</v>
      </c>
      <c r="W53" s="8"/>
      <c r="X53" s="8"/>
      <c r="Y53" s="8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23.25">
      <c r="A54" s="15">
        <v>41100</v>
      </c>
      <c r="B54" s="15"/>
      <c r="C54" s="30" t="s">
        <v>21</v>
      </c>
      <c r="D54" s="8"/>
      <c r="E54" s="16">
        <v>39</v>
      </c>
      <c r="F54" s="20">
        <v>39</v>
      </c>
      <c r="G54" s="16"/>
      <c r="H54" s="16">
        <f t="shared" si="0"/>
        <v>0</v>
      </c>
      <c r="I54" s="9" t="s">
        <v>33</v>
      </c>
      <c r="J54" s="16"/>
      <c r="K54" s="16">
        <v>0.4</v>
      </c>
      <c r="L54" s="16"/>
      <c r="M54" s="16">
        <f t="shared" si="1"/>
        <v>0.4</v>
      </c>
      <c r="N54" s="16"/>
      <c r="O54" s="16"/>
      <c r="P54" s="10">
        <f t="shared" si="2"/>
        <v>40</v>
      </c>
      <c r="Q54" s="8"/>
      <c r="R54" s="17">
        <f t="shared" si="3"/>
        <v>0.010256410256410256</v>
      </c>
      <c r="S54" s="8">
        <v>1360</v>
      </c>
      <c r="T54" s="17">
        <v>0.001</v>
      </c>
      <c r="U54" s="8"/>
      <c r="V54" s="14">
        <f t="shared" si="4"/>
        <v>0.009256410256410257</v>
      </c>
      <c r="W54" s="8"/>
      <c r="X54" s="8"/>
      <c r="Y54" s="8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23.25">
      <c r="A55" s="15">
        <v>41071</v>
      </c>
      <c r="B55" s="15"/>
      <c r="C55" s="22" t="s">
        <v>21</v>
      </c>
      <c r="D55" s="8"/>
      <c r="E55" s="16">
        <v>40.2</v>
      </c>
      <c r="F55" s="16">
        <v>40</v>
      </c>
      <c r="G55" s="8"/>
      <c r="H55" s="16">
        <f t="shared" si="0"/>
        <v>-0.20000000000000284</v>
      </c>
      <c r="I55" s="9"/>
      <c r="J55" s="16"/>
      <c r="K55" s="16">
        <v>1.91</v>
      </c>
      <c r="L55" s="8"/>
      <c r="M55" s="16">
        <f t="shared" si="1"/>
        <v>1.91</v>
      </c>
      <c r="N55" s="16">
        <v>0.16</v>
      </c>
      <c r="O55" s="8"/>
      <c r="P55" s="10">
        <f t="shared" si="2"/>
        <v>186.9999999999997</v>
      </c>
      <c r="Q55" s="8"/>
      <c r="R55" s="17">
        <f t="shared" si="3"/>
        <v>0.0465174129353233</v>
      </c>
      <c r="S55" s="8">
        <v>1341</v>
      </c>
      <c r="T55" s="17">
        <v>0.016</v>
      </c>
      <c r="U55" s="8"/>
      <c r="V55" s="17">
        <f t="shared" si="4"/>
        <v>0.0305174129353233</v>
      </c>
      <c r="W55" s="8"/>
      <c r="X55" s="8"/>
      <c r="Y55" s="8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23.25">
      <c r="A56" s="15">
        <v>41079</v>
      </c>
      <c r="B56" s="15"/>
      <c r="C56" s="34" t="s">
        <v>22</v>
      </c>
      <c r="D56" s="8"/>
      <c r="E56" s="16">
        <v>21</v>
      </c>
      <c r="F56" s="16">
        <v>21</v>
      </c>
      <c r="G56" s="8"/>
      <c r="H56" s="16">
        <f t="shared" si="0"/>
        <v>0</v>
      </c>
      <c r="I56" s="9" t="s">
        <v>33</v>
      </c>
      <c r="J56" s="16"/>
      <c r="K56" s="16">
        <v>0.2</v>
      </c>
      <c r="L56" s="16">
        <v>0.02</v>
      </c>
      <c r="M56" s="16">
        <f t="shared" si="1"/>
        <v>0.18000000000000002</v>
      </c>
      <c r="N56" s="16"/>
      <c r="O56" s="8"/>
      <c r="P56" s="10">
        <f t="shared" si="2"/>
        <v>18.000000000000004</v>
      </c>
      <c r="Q56" s="8"/>
      <c r="R56" s="17">
        <f t="shared" si="3"/>
        <v>0.008571428571428574</v>
      </c>
      <c r="S56" s="8">
        <v>1350</v>
      </c>
      <c r="T56" s="26">
        <v>-0.011</v>
      </c>
      <c r="U56" s="8"/>
      <c r="V56" s="17">
        <f t="shared" si="4"/>
        <v>0.019571428571428573</v>
      </c>
      <c r="W56" s="8"/>
      <c r="X56" s="8"/>
      <c r="Y56" s="8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23.25">
      <c r="A57" s="15">
        <v>41088</v>
      </c>
      <c r="B57" s="15"/>
      <c r="C57" s="24" t="s">
        <v>32</v>
      </c>
      <c r="D57" s="8"/>
      <c r="E57" s="16">
        <v>34</v>
      </c>
      <c r="F57" s="16">
        <v>34</v>
      </c>
      <c r="G57" s="16"/>
      <c r="H57" s="16">
        <f t="shared" si="0"/>
        <v>0</v>
      </c>
      <c r="I57" s="9" t="s">
        <v>33</v>
      </c>
      <c r="J57" s="16"/>
      <c r="K57" s="16">
        <v>1.09</v>
      </c>
      <c r="L57" s="16"/>
      <c r="M57" s="16">
        <f t="shared" si="1"/>
        <v>1.09</v>
      </c>
      <c r="N57" s="16"/>
      <c r="O57" s="16"/>
      <c r="P57" s="10">
        <f t="shared" si="2"/>
        <v>109.00000000000001</v>
      </c>
      <c r="Q57" s="8"/>
      <c r="R57" s="17">
        <f t="shared" si="3"/>
        <v>0.03205882352941177</v>
      </c>
      <c r="S57" s="8">
        <v>1322</v>
      </c>
      <c r="T57" s="17">
        <v>0.03</v>
      </c>
      <c r="U57" s="8"/>
      <c r="V57" s="17">
        <f t="shared" si="4"/>
        <v>0.0020588235294117727</v>
      </c>
      <c r="W57" s="8"/>
      <c r="X57" s="8"/>
      <c r="Y57" s="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23.25">
      <c r="A58" s="15">
        <v>41095</v>
      </c>
      <c r="B58" s="15"/>
      <c r="C58" s="24" t="s">
        <v>32</v>
      </c>
      <c r="D58" s="8"/>
      <c r="E58" s="16">
        <v>34</v>
      </c>
      <c r="F58" s="16">
        <v>34</v>
      </c>
      <c r="G58" s="16"/>
      <c r="H58" s="16">
        <f t="shared" si="0"/>
        <v>0</v>
      </c>
      <c r="I58" s="9" t="s">
        <v>33</v>
      </c>
      <c r="J58" s="16"/>
      <c r="K58" s="16">
        <v>0.8</v>
      </c>
      <c r="L58" s="16">
        <v>0.04</v>
      </c>
      <c r="M58" s="16">
        <f t="shared" si="1"/>
        <v>0.76</v>
      </c>
      <c r="N58" s="16"/>
      <c r="O58" s="16"/>
      <c r="P58" s="10">
        <f t="shared" si="2"/>
        <v>76</v>
      </c>
      <c r="Q58" s="8"/>
      <c r="R58" s="17">
        <f t="shared" si="3"/>
        <v>0.02235294117647059</v>
      </c>
      <c r="S58" s="8">
        <v>1358</v>
      </c>
      <c r="T58" s="17">
        <v>-0.001</v>
      </c>
      <c r="U58" s="8"/>
      <c r="V58" s="17">
        <f t="shared" si="4"/>
        <v>0.02335294117647059</v>
      </c>
      <c r="W58" s="8"/>
      <c r="X58" s="8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23.25">
      <c r="A59" s="15">
        <v>41060</v>
      </c>
      <c r="B59" s="15"/>
      <c r="C59" s="22" t="s">
        <v>16</v>
      </c>
      <c r="D59" s="8"/>
      <c r="E59" s="16">
        <v>45</v>
      </c>
      <c r="F59" s="16">
        <v>45</v>
      </c>
      <c r="G59" s="8"/>
      <c r="H59" s="16">
        <f t="shared" si="0"/>
        <v>0</v>
      </c>
      <c r="I59" s="9"/>
      <c r="J59" s="16">
        <v>0.75</v>
      </c>
      <c r="K59" s="16">
        <v>0.95</v>
      </c>
      <c r="L59" s="8"/>
      <c r="M59" s="16">
        <f t="shared" si="1"/>
        <v>1.7</v>
      </c>
      <c r="N59" s="16"/>
      <c r="O59" s="8"/>
      <c r="P59" s="10">
        <f t="shared" si="2"/>
        <v>245.00000000000003</v>
      </c>
      <c r="Q59" s="8"/>
      <c r="R59" s="17">
        <f t="shared" si="3"/>
        <v>0.05444444444444445</v>
      </c>
      <c r="S59" s="8">
        <v>1335</v>
      </c>
      <c r="T59" s="17">
        <v>0.02</v>
      </c>
      <c r="U59" s="8"/>
      <c r="V59" s="17">
        <f t="shared" si="4"/>
        <v>0.034444444444444444</v>
      </c>
      <c r="W59" s="8"/>
      <c r="X59" s="8"/>
      <c r="Y59" s="8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23.25">
      <c r="A60" s="15">
        <v>41078</v>
      </c>
      <c r="B60" s="15"/>
      <c r="C60" s="34" t="s">
        <v>15</v>
      </c>
      <c r="D60" s="8"/>
      <c r="E60" s="16">
        <v>19.98</v>
      </c>
      <c r="F60" s="16">
        <v>20</v>
      </c>
      <c r="G60" s="8"/>
      <c r="H60" s="16">
        <f t="shared" si="0"/>
        <v>0.019999999999999574</v>
      </c>
      <c r="I60" s="9"/>
      <c r="J60" s="16"/>
      <c r="K60" s="21">
        <v>0.39</v>
      </c>
      <c r="L60" s="16"/>
      <c r="M60" s="16">
        <f t="shared" si="1"/>
        <v>0.39</v>
      </c>
      <c r="N60" s="16"/>
      <c r="O60" s="8"/>
      <c r="P60" s="10">
        <f t="shared" si="2"/>
        <v>40.99999999999996</v>
      </c>
      <c r="Q60" s="8"/>
      <c r="R60" s="26">
        <f t="shared" si="3"/>
        <v>0.0205205205205205</v>
      </c>
      <c r="S60" s="8">
        <v>1335</v>
      </c>
      <c r="T60" s="17">
        <v>0</v>
      </c>
      <c r="U60" s="8"/>
      <c r="V60" s="17">
        <f t="shared" si="4"/>
        <v>0.0205205205205205</v>
      </c>
      <c r="W60" s="8"/>
      <c r="X60" s="8"/>
      <c r="Y60" s="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23.25">
      <c r="A61" s="15">
        <v>41106</v>
      </c>
      <c r="B61" s="15"/>
      <c r="C61" s="30" t="s">
        <v>15</v>
      </c>
      <c r="D61" s="8"/>
      <c r="E61" s="16">
        <v>19</v>
      </c>
      <c r="F61" s="20">
        <v>19</v>
      </c>
      <c r="G61" s="16"/>
      <c r="H61" s="16">
        <f t="shared" si="0"/>
        <v>0</v>
      </c>
      <c r="I61" s="9" t="s">
        <v>33</v>
      </c>
      <c r="J61" s="16"/>
      <c r="K61" s="16">
        <v>0.25</v>
      </c>
      <c r="L61" s="16"/>
      <c r="M61" s="16">
        <f t="shared" si="1"/>
        <v>0.25</v>
      </c>
      <c r="N61" s="16"/>
      <c r="O61" s="16"/>
      <c r="P61" s="10">
        <f t="shared" si="2"/>
        <v>25</v>
      </c>
      <c r="Q61" s="8"/>
      <c r="R61" s="26">
        <f t="shared" si="3"/>
        <v>0.013157894736842105</v>
      </c>
      <c r="S61" s="8">
        <v>1354</v>
      </c>
      <c r="T61" s="26">
        <v>0.006</v>
      </c>
      <c r="U61" s="8"/>
      <c r="V61" s="27">
        <f t="shared" si="4"/>
        <v>0.007157894736842104</v>
      </c>
      <c r="W61" s="8"/>
      <c r="X61" s="8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24" s="4" customFormat="1" ht="23.25">
      <c r="A62" s="15">
        <v>41127</v>
      </c>
      <c r="B62" s="15"/>
      <c r="C62" s="24" t="s">
        <v>15</v>
      </c>
      <c r="D62" s="8"/>
      <c r="E62" s="16">
        <v>11</v>
      </c>
      <c r="F62" s="20">
        <v>11</v>
      </c>
      <c r="G62" s="16"/>
      <c r="H62" s="16">
        <f t="shared" si="0"/>
        <v>0</v>
      </c>
      <c r="I62" s="9" t="s">
        <v>25</v>
      </c>
      <c r="J62" s="16"/>
      <c r="K62" s="16">
        <v>0.31</v>
      </c>
      <c r="L62" s="16">
        <v>0.03</v>
      </c>
      <c r="M62" s="16">
        <f t="shared" si="1"/>
        <v>0.28</v>
      </c>
      <c r="N62" s="16"/>
      <c r="O62" s="16"/>
      <c r="P62" s="10">
        <f t="shared" si="2"/>
        <v>28.000000000000004</v>
      </c>
      <c r="Q62" s="8"/>
      <c r="R62" s="26">
        <f t="shared" si="3"/>
        <v>0.02545454545454546</v>
      </c>
      <c r="S62" s="8">
        <v>1397</v>
      </c>
      <c r="T62" s="26">
        <v>0.003</v>
      </c>
      <c r="U62" s="8"/>
      <c r="V62" s="27">
        <f t="shared" si="4"/>
        <v>0.02245454545454546</v>
      </c>
      <c r="W62" s="8"/>
      <c r="X62" s="8"/>
    </row>
    <row r="63" spans="1:38" ht="23.25">
      <c r="A63" s="15">
        <v>41078</v>
      </c>
      <c r="B63" s="15"/>
      <c r="C63" s="34" t="s">
        <v>13</v>
      </c>
      <c r="D63" s="8"/>
      <c r="E63" s="16">
        <v>13.98</v>
      </c>
      <c r="F63" s="16">
        <v>14</v>
      </c>
      <c r="G63" s="8"/>
      <c r="H63" s="16">
        <f t="shared" si="0"/>
        <v>0.019999999999999574</v>
      </c>
      <c r="I63" s="9"/>
      <c r="J63" s="16"/>
      <c r="K63" s="21">
        <v>0.41</v>
      </c>
      <c r="L63" s="16"/>
      <c r="M63" s="16">
        <f t="shared" si="1"/>
        <v>0.41</v>
      </c>
      <c r="N63" s="16"/>
      <c r="O63" s="8"/>
      <c r="P63" s="10">
        <f t="shared" si="2"/>
        <v>42.99999999999996</v>
      </c>
      <c r="Q63" s="8"/>
      <c r="R63" s="26">
        <f t="shared" si="3"/>
        <v>0.030758226037195965</v>
      </c>
      <c r="S63" s="8">
        <v>1335</v>
      </c>
      <c r="T63" s="17">
        <v>0</v>
      </c>
      <c r="U63" s="8"/>
      <c r="V63" s="27">
        <f t="shared" si="4"/>
        <v>0.030758226037195965</v>
      </c>
      <c r="W63" s="8"/>
      <c r="X63" s="8"/>
      <c r="Y63" s="8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24" s="4" customFormat="1" ht="23.25">
      <c r="A64" s="15">
        <v>41113</v>
      </c>
      <c r="B64" s="15"/>
      <c r="C64" s="22" t="s">
        <v>47</v>
      </c>
      <c r="D64" s="8"/>
      <c r="E64" s="16">
        <v>29.12</v>
      </c>
      <c r="F64" s="20">
        <v>29</v>
      </c>
      <c r="G64" s="16"/>
      <c r="H64" s="16">
        <f t="shared" si="0"/>
        <v>-0.120000000000001</v>
      </c>
      <c r="I64" s="9"/>
      <c r="J64" s="16"/>
      <c r="K64" s="16">
        <v>0.43</v>
      </c>
      <c r="L64" s="16"/>
      <c r="M64" s="16">
        <f t="shared" si="1"/>
        <v>0.43</v>
      </c>
      <c r="N64" s="16"/>
      <c r="O64" s="16"/>
      <c r="P64" s="10">
        <f t="shared" si="2"/>
        <v>30.9999999999999</v>
      </c>
      <c r="Q64" s="8"/>
      <c r="R64" s="26">
        <f t="shared" si="3"/>
        <v>0.010645604395604361</v>
      </c>
      <c r="S64" s="8">
        <v>1344</v>
      </c>
      <c r="T64" s="26">
        <v>0.031</v>
      </c>
      <c r="U64" s="8"/>
      <c r="V64" s="27">
        <f t="shared" si="4"/>
        <v>-0.02035439560439564</v>
      </c>
      <c r="W64" s="8"/>
      <c r="X64" s="8"/>
    </row>
    <row r="65" spans="1:38" ht="23.25">
      <c r="A65" s="15">
        <v>41082</v>
      </c>
      <c r="B65" s="15"/>
      <c r="C65" s="22" t="s">
        <v>5</v>
      </c>
      <c r="D65" s="8"/>
      <c r="E65" s="16">
        <v>86.21</v>
      </c>
      <c r="F65" s="16">
        <v>85</v>
      </c>
      <c r="G65" s="8"/>
      <c r="H65" s="16">
        <f t="shared" si="0"/>
        <v>-1.2099999999999937</v>
      </c>
      <c r="I65" s="9"/>
      <c r="J65" s="16"/>
      <c r="K65" s="16">
        <v>1.77</v>
      </c>
      <c r="L65" s="8"/>
      <c r="M65" s="16">
        <f t="shared" si="1"/>
        <v>1.77</v>
      </c>
      <c r="N65" s="16">
        <v>0.77</v>
      </c>
      <c r="O65" s="8"/>
      <c r="P65" s="10">
        <f t="shared" si="2"/>
        <v>133.00000000000063</v>
      </c>
      <c r="Q65" s="8"/>
      <c r="R65" s="17">
        <f t="shared" si="3"/>
        <v>0.01542744461199404</v>
      </c>
      <c r="S65" s="8">
        <v>1331</v>
      </c>
      <c r="T65" s="17">
        <v>0.023</v>
      </c>
      <c r="U65" s="8"/>
      <c r="V65" s="17">
        <f t="shared" si="4"/>
        <v>-0.007572555388005959</v>
      </c>
      <c r="W65" s="8"/>
      <c r="X65" s="8"/>
      <c r="Y65" s="8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23.25">
      <c r="A66" s="15">
        <v>41080</v>
      </c>
      <c r="B66" s="15"/>
      <c r="C66" s="22" t="s">
        <v>7</v>
      </c>
      <c r="D66" s="8"/>
      <c r="E66" s="16">
        <v>28.66</v>
      </c>
      <c r="F66" s="16">
        <v>30</v>
      </c>
      <c r="G66" s="8"/>
      <c r="H66" s="16">
        <f t="shared" si="0"/>
        <v>1.3399999999999999</v>
      </c>
      <c r="I66" s="9"/>
      <c r="J66" s="16"/>
      <c r="K66" s="16">
        <v>0.6</v>
      </c>
      <c r="L66" s="8"/>
      <c r="M66" s="16">
        <f t="shared" si="1"/>
        <v>0.6</v>
      </c>
      <c r="N66" s="16"/>
      <c r="O66" s="8"/>
      <c r="P66" s="10">
        <f t="shared" si="2"/>
        <v>194</v>
      </c>
      <c r="Q66" s="8"/>
      <c r="R66" s="17">
        <f t="shared" si="3"/>
        <v>0.06769016050244243</v>
      </c>
      <c r="S66" s="8">
        <v>1357</v>
      </c>
      <c r="T66" s="17">
        <v>0.004</v>
      </c>
      <c r="U66" s="8"/>
      <c r="V66" s="17">
        <f t="shared" si="4"/>
        <v>0.06369016050244243</v>
      </c>
      <c r="W66" s="8"/>
      <c r="X66" s="8"/>
      <c r="Y66" s="8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24" s="4" customFormat="1" ht="23.25">
      <c r="A67" s="15">
        <v>41120</v>
      </c>
      <c r="B67" s="15"/>
      <c r="C67" s="22" t="s">
        <v>48</v>
      </c>
      <c r="D67" s="8"/>
      <c r="E67" s="16">
        <v>34.01</v>
      </c>
      <c r="F67" s="20">
        <v>32.5</v>
      </c>
      <c r="G67" s="16"/>
      <c r="H67" s="16">
        <f t="shared" si="0"/>
        <v>-1.509999999999998</v>
      </c>
      <c r="I67" s="9"/>
      <c r="J67" s="16"/>
      <c r="K67" s="16">
        <v>2.37</v>
      </c>
      <c r="L67" s="16"/>
      <c r="M67" s="16">
        <f t="shared" si="1"/>
        <v>2.37</v>
      </c>
      <c r="N67" s="16">
        <v>0.38</v>
      </c>
      <c r="O67" s="16"/>
      <c r="P67" s="10">
        <f t="shared" si="2"/>
        <v>124.0000000000002</v>
      </c>
      <c r="Q67" s="8"/>
      <c r="R67" s="26">
        <f t="shared" si="3"/>
        <v>0.036459864745663095</v>
      </c>
      <c r="S67" s="8">
        <v>1385</v>
      </c>
      <c r="T67" s="26">
        <v>0.004</v>
      </c>
      <c r="U67" s="8"/>
      <c r="V67" s="27">
        <f t="shared" si="4"/>
        <v>0.03245986474566309</v>
      </c>
      <c r="W67" s="8"/>
      <c r="X67" s="8"/>
    </row>
    <row r="68" spans="1:38" ht="23.25">
      <c r="A68" s="15">
        <v>41107</v>
      </c>
      <c r="B68" s="15"/>
      <c r="C68" s="31" t="s">
        <v>46</v>
      </c>
      <c r="D68" s="8"/>
      <c r="E68" s="16">
        <v>34.98</v>
      </c>
      <c r="F68" s="20">
        <v>35</v>
      </c>
      <c r="G68" s="16"/>
      <c r="H68" s="16">
        <f t="shared" si="0"/>
        <v>0.020000000000003126</v>
      </c>
      <c r="I68" s="9"/>
      <c r="J68" s="16"/>
      <c r="K68" s="16">
        <v>0.35</v>
      </c>
      <c r="L68" s="16"/>
      <c r="M68" s="16">
        <f t="shared" si="1"/>
        <v>0.35</v>
      </c>
      <c r="N68" s="16"/>
      <c r="O68" s="16"/>
      <c r="P68" s="10">
        <f t="shared" si="2"/>
        <v>37.00000000000031</v>
      </c>
      <c r="Q68" s="8"/>
      <c r="R68" s="26">
        <f t="shared" si="3"/>
        <v>0.010577472841623876</v>
      </c>
      <c r="S68" s="8">
        <v>1359</v>
      </c>
      <c r="T68" s="26">
        <v>0.002</v>
      </c>
      <c r="U68" s="8"/>
      <c r="V68" s="27">
        <f t="shared" si="4"/>
        <v>0.008577472841623876</v>
      </c>
      <c r="W68" s="8"/>
      <c r="X68" s="8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24" s="4" customFormat="1" ht="23.25">
      <c r="A69" s="15">
        <v>41078</v>
      </c>
      <c r="B69" s="15"/>
      <c r="C69" s="34" t="s">
        <v>50</v>
      </c>
      <c r="D69" s="8"/>
      <c r="E69" s="16">
        <v>17</v>
      </c>
      <c r="F69" s="20">
        <v>17</v>
      </c>
      <c r="G69" s="16"/>
      <c r="H69" s="16">
        <f t="shared" si="0"/>
        <v>0</v>
      </c>
      <c r="I69" s="9" t="s">
        <v>25</v>
      </c>
      <c r="J69" s="16"/>
      <c r="K69" s="16">
        <v>0.64</v>
      </c>
      <c r="L69" s="16">
        <v>0.45</v>
      </c>
      <c r="M69" s="16">
        <f t="shared" si="1"/>
        <v>0.19</v>
      </c>
      <c r="N69" s="16"/>
      <c r="O69" s="16"/>
      <c r="P69" s="10">
        <f t="shared" si="2"/>
        <v>19</v>
      </c>
      <c r="Q69" s="8"/>
      <c r="R69" s="26">
        <f t="shared" si="3"/>
        <v>0.011176470588235295</v>
      </c>
      <c r="S69" s="8">
        <v>1335</v>
      </c>
      <c r="T69" s="17">
        <v>0</v>
      </c>
      <c r="U69" s="8"/>
      <c r="V69" s="17">
        <f t="shared" si="4"/>
        <v>0.011176470588235295</v>
      </c>
      <c r="W69" s="8"/>
      <c r="X69" s="8"/>
    </row>
    <row r="70" spans="1:24" s="4" customFormat="1" ht="23.25">
      <c r="A70" s="15"/>
      <c r="B70" s="15"/>
      <c r="C70" s="8"/>
      <c r="D70" s="8"/>
      <c r="E70" s="16"/>
      <c r="F70" s="16"/>
      <c r="G70" s="8"/>
      <c r="H70" s="16"/>
      <c r="I70" s="9"/>
      <c r="J70" s="16"/>
      <c r="K70" s="16"/>
      <c r="L70" s="8"/>
      <c r="M70" s="16"/>
      <c r="N70" s="16"/>
      <c r="O70" s="8"/>
      <c r="P70" s="10"/>
      <c r="Q70" s="8"/>
      <c r="R70" s="17"/>
      <c r="S70" s="8"/>
      <c r="T70" s="17"/>
      <c r="U70" s="8"/>
      <c r="V70" s="17"/>
      <c r="W70" s="8"/>
      <c r="X70" s="8"/>
    </row>
    <row r="71" spans="1:24" s="4" customFormat="1" ht="23.25">
      <c r="A71" s="15"/>
      <c r="B71" s="15"/>
      <c r="C71" s="8"/>
      <c r="D71" s="8"/>
      <c r="E71" s="16"/>
      <c r="F71" s="16"/>
      <c r="G71" s="8"/>
      <c r="H71" s="16"/>
      <c r="I71" s="9"/>
      <c r="J71" s="16"/>
      <c r="K71" s="16"/>
      <c r="L71" s="8"/>
      <c r="M71" s="16"/>
      <c r="N71" s="16"/>
      <c r="O71" s="8"/>
      <c r="P71" s="10"/>
      <c r="Q71" s="8"/>
      <c r="R71" s="17"/>
      <c r="S71" s="8"/>
      <c r="T71" s="17"/>
      <c r="U71" s="8"/>
      <c r="V71" s="17"/>
      <c r="W71" s="8"/>
      <c r="X71" s="8"/>
    </row>
    <row r="72" spans="1:35" s="23" customFormat="1" ht="23.25">
      <c r="A72" s="15"/>
      <c r="B72" s="15"/>
      <c r="C72" s="8"/>
      <c r="D72" s="8"/>
      <c r="E72" s="16"/>
      <c r="F72" s="16"/>
      <c r="G72" s="8"/>
      <c r="H72" s="16"/>
      <c r="I72" s="9"/>
      <c r="J72" s="16"/>
      <c r="K72" s="16"/>
      <c r="L72" s="8"/>
      <c r="M72" s="16"/>
      <c r="N72" s="16"/>
      <c r="O72" s="8"/>
      <c r="P72" s="10"/>
      <c r="Q72" s="8"/>
      <c r="R72" s="17"/>
      <c r="S72" s="8"/>
      <c r="T72" s="17"/>
      <c r="U72" s="8"/>
      <c r="V72" s="17"/>
      <c r="W72" s="8"/>
      <c r="X72" s="8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23" customFormat="1" ht="23.25">
      <c r="A73" s="15"/>
      <c r="B73" s="15"/>
      <c r="C73" s="8"/>
      <c r="D73" s="8"/>
      <c r="E73" s="16"/>
      <c r="F73" s="16"/>
      <c r="G73" s="8"/>
      <c r="H73" s="16"/>
      <c r="I73" s="9"/>
      <c r="J73" s="16"/>
      <c r="K73" s="16"/>
      <c r="L73" s="8"/>
      <c r="M73" s="16"/>
      <c r="N73" s="16"/>
      <c r="O73" s="8"/>
      <c r="P73" s="10"/>
      <c r="Q73" s="8"/>
      <c r="R73" s="17"/>
      <c r="S73" s="8"/>
      <c r="T73" s="17"/>
      <c r="U73" s="8"/>
      <c r="V73" s="17"/>
      <c r="W73" s="8"/>
      <c r="X73" s="8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8" ht="23.25">
      <c r="A74" s="8"/>
      <c r="B74" s="8"/>
      <c r="C74" s="8"/>
      <c r="D74" s="8"/>
      <c r="E74" s="16"/>
      <c r="F74" s="16"/>
      <c r="G74" s="8"/>
      <c r="H74" s="16"/>
      <c r="I74" s="9"/>
      <c r="J74" s="16"/>
      <c r="K74" s="16"/>
      <c r="L74" s="8"/>
      <c r="M74" s="16"/>
      <c r="N74" s="16"/>
      <c r="O74" s="8"/>
      <c r="P74" s="10"/>
      <c r="Q74" s="8"/>
      <c r="R74" s="8"/>
      <c r="S74" s="8"/>
      <c r="T74" s="8"/>
      <c r="U74" s="8"/>
      <c r="V74" s="8"/>
      <c r="W74" s="8"/>
      <c r="X74" s="8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23.25">
      <c r="A75" s="8"/>
      <c r="B75" s="8"/>
      <c r="C75" s="8"/>
      <c r="D75" s="8"/>
      <c r="E75" s="16"/>
      <c r="F75" s="16"/>
      <c r="G75" s="8"/>
      <c r="H75" s="16"/>
      <c r="I75" s="9"/>
      <c r="J75" s="16"/>
      <c r="K75" s="16"/>
      <c r="L75" s="8"/>
      <c r="M75" s="16"/>
      <c r="N75" s="16" t="s">
        <v>37</v>
      </c>
      <c r="O75" s="8"/>
      <c r="P75" s="10"/>
      <c r="Q75" s="8"/>
      <c r="R75" s="33">
        <f>+AVERAGE(R26:R69)</f>
        <v>0.02193080099289477</v>
      </c>
      <c r="S75" s="8"/>
      <c r="T75" s="11" t="s">
        <v>37</v>
      </c>
      <c r="U75" s="8"/>
      <c r="V75" s="33">
        <f>+AVERAGE(V26:V69)</f>
        <v>0.008567164629258406</v>
      </c>
      <c r="W75" s="8"/>
      <c r="X75" s="8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23.25">
      <c r="A76" s="8"/>
      <c r="B76" s="8"/>
      <c r="C76" s="8"/>
      <c r="D76" s="8"/>
      <c r="E76" s="16"/>
      <c r="F76" s="16"/>
      <c r="G76" s="8"/>
      <c r="H76" s="16"/>
      <c r="I76" s="9"/>
      <c r="J76" s="16"/>
      <c r="K76" s="16"/>
      <c r="L76" s="8"/>
      <c r="M76" s="16"/>
      <c r="N76" s="16"/>
      <c r="O76" s="8"/>
      <c r="P76" s="10"/>
      <c r="Q76" s="8"/>
      <c r="R76" s="8"/>
      <c r="S76" s="8"/>
      <c r="T76" s="8"/>
      <c r="U76" s="8"/>
      <c r="V76" s="8"/>
      <c r="W76" s="8"/>
      <c r="X76" s="8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23.25">
      <c r="A77" s="8"/>
      <c r="B77" s="8"/>
      <c r="C77" s="8"/>
      <c r="D77" s="8"/>
      <c r="E77" s="16"/>
      <c r="F77" s="16"/>
      <c r="G77" s="8"/>
      <c r="H77" s="16"/>
      <c r="I77" s="9"/>
      <c r="J77" s="16"/>
      <c r="K77" s="16"/>
      <c r="L77" s="8"/>
      <c r="M77" s="16"/>
      <c r="N77" s="16"/>
      <c r="O77" s="8"/>
      <c r="P77" s="10"/>
      <c r="Q77" s="8"/>
      <c r="R77" s="8"/>
      <c r="S77" s="8"/>
      <c r="T77" s="8"/>
      <c r="U77" s="8"/>
      <c r="V77" s="8"/>
      <c r="W77" s="8"/>
      <c r="X77" s="8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24" s="4" customFormat="1" ht="23.25">
      <c r="A78" s="8"/>
      <c r="B78" s="8"/>
      <c r="C78" s="8"/>
      <c r="D78" s="8"/>
      <c r="E78" s="16"/>
      <c r="F78" s="16"/>
      <c r="G78" s="8"/>
      <c r="H78" s="16"/>
      <c r="I78" s="9"/>
      <c r="J78" s="16"/>
      <c r="K78" s="16"/>
      <c r="L78" s="8"/>
      <c r="M78" s="16"/>
      <c r="N78" s="16"/>
      <c r="O78" s="8"/>
      <c r="P78" s="10"/>
      <c r="Q78" s="8"/>
      <c r="R78" s="8"/>
      <c r="S78" s="8"/>
      <c r="T78" s="8"/>
      <c r="U78" s="8"/>
      <c r="V78" s="8"/>
      <c r="W78" s="8"/>
      <c r="X78" s="8"/>
    </row>
    <row r="79" spans="1:24" s="4" customFormat="1" ht="23.25">
      <c r="A79" s="8"/>
      <c r="B79" s="8"/>
      <c r="C79" s="8"/>
      <c r="D79" s="8"/>
      <c r="E79" s="16"/>
      <c r="F79" s="16"/>
      <c r="G79" s="8"/>
      <c r="H79" s="16"/>
      <c r="I79" s="9"/>
      <c r="J79" s="16"/>
      <c r="K79" s="16"/>
      <c r="L79" s="8"/>
      <c r="M79" s="16"/>
      <c r="N79" s="16"/>
      <c r="O79" s="8"/>
      <c r="P79" s="10"/>
      <c r="Q79" s="8"/>
      <c r="R79" s="8"/>
      <c r="S79" s="8"/>
      <c r="T79" s="8"/>
      <c r="U79" s="8"/>
      <c r="V79" s="8"/>
      <c r="W79" s="8"/>
      <c r="X79" s="8"/>
    </row>
    <row r="80" spans="1:24" s="4" customFormat="1" ht="23.25">
      <c r="A80" s="8"/>
      <c r="B80" s="8"/>
      <c r="C80" s="8"/>
      <c r="D80" s="8"/>
      <c r="E80" s="16"/>
      <c r="F80" s="16"/>
      <c r="G80" s="8"/>
      <c r="H80" s="16"/>
      <c r="I80" s="9"/>
      <c r="J80" s="16"/>
      <c r="K80" s="16"/>
      <c r="L80" s="8"/>
      <c r="M80" s="16"/>
      <c r="N80" s="16"/>
      <c r="O80" s="8"/>
      <c r="P80" s="10"/>
      <c r="Q80" s="8"/>
      <c r="R80" s="8"/>
      <c r="S80" s="8"/>
      <c r="T80" s="8"/>
      <c r="U80" s="8"/>
      <c r="V80" s="8"/>
      <c r="W80" s="8"/>
      <c r="X80" s="8"/>
    </row>
    <row r="81" spans="1:24" s="4" customFormat="1" ht="23.25">
      <c r="A81" s="8"/>
      <c r="B81" s="8"/>
      <c r="C81" s="8"/>
      <c r="D81" s="8"/>
      <c r="E81" s="16"/>
      <c r="F81" s="16"/>
      <c r="G81" s="8"/>
      <c r="H81" s="16"/>
      <c r="I81" s="9"/>
      <c r="J81" s="16"/>
      <c r="K81" s="16"/>
      <c r="L81" s="8"/>
      <c r="M81" s="16"/>
      <c r="N81" s="16"/>
      <c r="O81" s="8"/>
      <c r="P81" s="10"/>
      <c r="Q81" s="8"/>
      <c r="R81" s="8"/>
      <c r="S81" s="8"/>
      <c r="T81" s="8"/>
      <c r="U81" s="8"/>
      <c r="V81" s="8"/>
      <c r="W81" s="8"/>
      <c r="X81" s="8"/>
    </row>
    <row r="82" spans="1:24" s="4" customFormat="1" ht="23.25">
      <c r="A82" s="8"/>
      <c r="B82" s="8"/>
      <c r="C82" s="8"/>
      <c r="D82" s="8"/>
      <c r="E82" s="16"/>
      <c r="F82" s="16"/>
      <c r="G82" s="8"/>
      <c r="H82" s="16"/>
      <c r="I82" s="9"/>
      <c r="J82" s="16"/>
      <c r="K82" s="16"/>
      <c r="L82" s="8"/>
      <c r="M82" s="16"/>
      <c r="N82" s="16"/>
      <c r="O82" s="8"/>
      <c r="P82" s="10"/>
      <c r="Q82" s="8"/>
      <c r="R82" s="8"/>
      <c r="S82" s="8"/>
      <c r="T82" s="8"/>
      <c r="U82" s="8"/>
      <c r="V82" s="8"/>
      <c r="W82" s="8"/>
      <c r="X82" s="8"/>
    </row>
    <row r="83" spans="1:24" s="4" customFormat="1" ht="23.25">
      <c r="A83" s="8"/>
      <c r="B83" s="8"/>
      <c r="C83" s="8"/>
      <c r="D83" s="8"/>
      <c r="E83" s="16"/>
      <c r="F83" s="16"/>
      <c r="G83" s="8"/>
      <c r="H83" s="16"/>
      <c r="I83" s="9"/>
      <c r="J83" s="16"/>
      <c r="K83" s="16"/>
      <c r="L83" s="8"/>
      <c r="M83" s="16"/>
      <c r="N83" s="16"/>
      <c r="O83" s="8"/>
      <c r="P83" s="10"/>
      <c r="Q83" s="8"/>
      <c r="R83" s="8"/>
      <c r="S83" s="8"/>
      <c r="T83" s="8"/>
      <c r="U83" s="8"/>
      <c r="V83" s="8"/>
      <c r="W83" s="8"/>
      <c r="X83" s="8"/>
    </row>
    <row r="84" spans="5:16" s="4" customFormat="1" ht="12.75">
      <c r="E84" s="18"/>
      <c r="F84" s="18"/>
      <c r="H84" s="18"/>
      <c r="I84" s="5"/>
      <c r="J84" s="18"/>
      <c r="K84" s="18"/>
      <c r="M84" s="18"/>
      <c r="N84" s="18"/>
      <c r="P84" s="6"/>
    </row>
    <row r="85" spans="5:16" s="4" customFormat="1" ht="12.75">
      <c r="E85" s="18"/>
      <c r="F85" s="18"/>
      <c r="H85" s="18"/>
      <c r="I85" s="5"/>
      <c r="J85" s="18"/>
      <c r="K85" s="18"/>
      <c r="M85" s="18"/>
      <c r="N85" s="18"/>
      <c r="P85" s="6"/>
    </row>
    <row r="86" spans="5:16" s="4" customFormat="1" ht="12.75">
      <c r="E86" s="18"/>
      <c r="F86" s="18"/>
      <c r="H86" s="18"/>
      <c r="I86" s="5"/>
      <c r="J86" s="18"/>
      <c r="K86" s="18"/>
      <c r="M86" s="18"/>
      <c r="N86" s="18"/>
      <c r="P86" s="6"/>
    </row>
    <row r="87" spans="5:16" s="4" customFormat="1" ht="12.75">
      <c r="E87" s="18"/>
      <c r="F87" s="18"/>
      <c r="H87" s="18"/>
      <c r="I87" s="5"/>
      <c r="J87" s="18"/>
      <c r="K87" s="18"/>
      <c r="M87" s="18"/>
      <c r="N87" s="18"/>
      <c r="P87" s="6"/>
    </row>
    <row r="88" spans="5:16" s="4" customFormat="1" ht="12.75">
      <c r="E88" s="18"/>
      <c r="F88" s="18"/>
      <c r="H88" s="18"/>
      <c r="I88" s="5"/>
      <c r="J88" s="18"/>
      <c r="K88" s="18"/>
      <c r="M88" s="18"/>
      <c r="N88" s="18"/>
      <c r="P88" s="6"/>
    </row>
    <row r="89" spans="5:16" s="4" customFormat="1" ht="12.75">
      <c r="E89" s="18"/>
      <c r="F89" s="18"/>
      <c r="H89" s="18"/>
      <c r="I89" s="5"/>
      <c r="J89" s="18"/>
      <c r="K89" s="18"/>
      <c r="M89" s="18"/>
      <c r="N89" s="18"/>
      <c r="P89" s="6"/>
    </row>
    <row r="90" spans="5:16" s="4" customFormat="1" ht="12.75">
      <c r="E90" s="18"/>
      <c r="F90" s="18"/>
      <c r="H90" s="18"/>
      <c r="I90" s="5"/>
      <c r="J90" s="18"/>
      <c r="K90" s="18"/>
      <c r="M90" s="18"/>
      <c r="N90" s="18"/>
      <c r="P90" s="6"/>
    </row>
    <row r="91" spans="5:16" s="4" customFormat="1" ht="12.75">
      <c r="E91" s="18"/>
      <c r="F91" s="18"/>
      <c r="H91" s="18"/>
      <c r="I91" s="5"/>
      <c r="J91" s="18"/>
      <c r="K91" s="18"/>
      <c r="M91" s="18"/>
      <c r="N91" s="18"/>
      <c r="P91" s="6"/>
    </row>
    <row r="92" spans="5:16" s="4" customFormat="1" ht="12.75">
      <c r="E92" s="18"/>
      <c r="F92" s="18"/>
      <c r="H92" s="18"/>
      <c r="I92" s="5"/>
      <c r="J92" s="18"/>
      <c r="K92" s="18"/>
      <c r="M92" s="18"/>
      <c r="N92" s="18"/>
      <c r="P92" s="6"/>
    </row>
    <row r="93" spans="5:16" s="4" customFormat="1" ht="12.75">
      <c r="E93" s="18"/>
      <c r="F93" s="18"/>
      <c r="H93" s="18"/>
      <c r="I93" s="5"/>
      <c r="J93" s="18"/>
      <c r="K93" s="18"/>
      <c r="M93" s="18"/>
      <c r="N93" s="18"/>
      <c r="P93" s="6"/>
    </row>
    <row r="94" spans="5:16" s="4" customFormat="1" ht="12.75">
      <c r="E94" s="18"/>
      <c r="F94" s="18"/>
      <c r="H94" s="18"/>
      <c r="I94" s="5"/>
      <c r="J94" s="18"/>
      <c r="K94" s="18"/>
      <c r="M94" s="18"/>
      <c r="N94" s="18"/>
      <c r="P94" s="6"/>
    </row>
    <row r="95" spans="1:38" ht="12.75">
      <c r="A95" s="4"/>
      <c r="B95" s="4"/>
      <c r="C95" s="4"/>
      <c r="D95" s="4"/>
      <c r="E95" s="18"/>
      <c r="F95" s="18"/>
      <c r="G95" s="4"/>
      <c r="H95" s="18"/>
      <c r="I95" s="5"/>
      <c r="J95" s="18"/>
      <c r="K95" s="18"/>
      <c r="L95" s="4"/>
      <c r="M95" s="18"/>
      <c r="N95" s="18"/>
      <c r="O95" s="4"/>
      <c r="P95" s="6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2.75">
      <c r="A96" s="4"/>
      <c r="B96" s="4"/>
      <c r="C96" s="4"/>
      <c r="D96" s="4"/>
      <c r="E96" s="18"/>
      <c r="F96" s="18"/>
      <c r="G96" s="4"/>
      <c r="H96" s="18"/>
      <c r="I96" s="5"/>
      <c r="J96" s="18"/>
      <c r="K96" s="18"/>
      <c r="L96" s="4"/>
      <c r="M96" s="18"/>
      <c r="N96" s="18"/>
      <c r="O96" s="4"/>
      <c r="P96" s="6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2.75">
      <c r="A97" s="4"/>
      <c r="B97" s="4"/>
      <c r="C97" s="4"/>
      <c r="D97" s="4"/>
      <c r="E97" s="18"/>
      <c r="F97" s="18"/>
      <c r="G97" s="4"/>
      <c r="H97" s="18"/>
      <c r="I97" s="5"/>
      <c r="J97" s="18"/>
      <c r="K97" s="18"/>
      <c r="L97" s="4"/>
      <c r="M97" s="18"/>
      <c r="N97" s="18"/>
      <c r="O97" s="4"/>
      <c r="P97" s="6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2.75">
      <c r="A98" s="4"/>
      <c r="B98" s="4"/>
      <c r="C98" s="4"/>
      <c r="D98" s="4"/>
      <c r="E98" s="18"/>
      <c r="F98" s="18"/>
      <c r="G98" s="4"/>
      <c r="H98" s="18"/>
      <c r="I98" s="5"/>
      <c r="J98" s="18"/>
      <c r="K98" s="18"/>
      <c r="L98" s="4"/>
      <c r="M98" s="18"/>
      <c r="N98" s="18"/>
      <c r="O98" s="4"/>
      <c r="P98" s="6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2.75">
      <c r="A99" s="4"/>
      <c r="B99" s="4"/>
      <c r="C99" s="4"/>
      <c r="D99" s="4"/>
      <c r="E99" s="18"/>
      <c r="F99" s="18"/>
      <c r="G99" s="4"/>
      <c r="H99" s="18"/>
      <c r="I99" s="5"/>
      <c r="J99" s="18"/>
      <c r="K99" s="18"/>
      <c r="L99" s="4"/>
      <c r="M99" s="18"/>
      <c r="N99" s="18"/>
      <c r="O99" s="4"/>
      <c r="P99" s="6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2.75">
      <c r="A100" s="4"/>
      <c r="B100" s="4"/>
      <c r="C100" s="4"/>
      <c r="D100" s="4"/>
      <c r="E100" s="18"/>
      <c r="F100" s="18"/>
      <c r="G100" s="4"/>
      <c r="H100" s="18"/>
      <c r="I100" s="5"/>
      <c r="J100" s="18"/>
      <c r="K100" s="18"/>
      <c r="L100" s="4"/>
      <c r="M100" s="18"/>
      <c r="N100" s="18"/>
      <c r="O100" s="4"/>
      <c r="P100" s="6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2.75">
      <c r="A101" s="4"/>
      <c r="B101" s="4"/>
      <c r="C101" s="4"/>
      <c r="D101" s="4"/>
      <c r="E101" s="18"/>
      <c r="F101" s="18"/>
      <c r="G101" s="4"/>
      <c r="H101" s="18"/>
      <c r="I101" s="5"/>
      <c r="J101" s="18"/>
      <c r="K101" s="18"/>
      <c r="L101" s="4"/>
      <c r="M101" s="18"/>
      <c r="N101" s="18"/>
      <c r="O101" s="4"/>
      <c r="P101" s="6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2.75">
      <c r="A102" s="4"/>
      <c r="B102" s="4"/>
      <c r="C102" s="4"/>
      <c r="D102" s="4"/>
      <c r="E102" s="18"/>
      <c r="F102" s="18"/>
      <c r="G102" s="4"/>
      <c r="H102" s="18"/>
      <c r="I102" s="5"/>
      <c r="J102" s="18"/>
      <c r="K102" s="18"/>
      <c r="L102" s="4"/>
      <c r="M102" s="18"/>
      <c r="N102" s="18"/>
      <c r="O102" s="4"/>
      <c r="P102" s="6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2.75">
      <c r="A103" s="4"/>
      <c r="B103" s="4"/>
      <c r="C103" s="4"/>
      <c r="D103" s="4"/>
      <c r="E103" s="18"/>
      <c r="F103" s="18"/>
      <c r="G103" s="4"/>
      <c r="H103" s="18"/>
      <c r="I103" s="5"/>
      <c r="J103" s="18"/>
      <c r="K103" s="18"/>
      <c r="L103" s="4"/>
      <c r="M103" s="18"/>
      <c r="N103" s="18"/>
      <c r="O103" s="4"/>
      <c r="P103" s="6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2.75">
      <c r="A104" s="4"/>
      <c r="B104" s="4"/>
      <c r="C104" s="4"/>
      <c r="D104" s="4"/>
      <c r="E104" s="18"/>
      <c r="F104" s="18"/>
      <c r="G104" s="4"/>
      <c r="H104" s="18"/>
      <c r="I104" s="5"/>
      <c r="J104" s="18"/>
      <c r="K104" s="18"/>
      <c r="L104" s="4"/>
      <c r="M104" s="18"/>
      <c r="N104" s="18"/>
      <c r="O104" s="4"/>
      <c r="P104" s="6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2.75">
      <c r="A105" s="4"/>
      <c r="B105" s="4"/>
      <c r="C105" s="4"/>
      <c r="D105" s="4"/>
      <c r="E105" s="18"/>
      <c r="F105" s="18"/>
      <c r="G105" s="4"/>
      <c r="H105" s="18"/>
      <c r="I105" s="5"/>
      <c r="J105" s="18"/>
      <c r="K105" s="18"/>
      <c r="L105" s="4"/>
      <c r="M105" s="18"/>
      <c r="N105" s="18"/>
      <c r="O105" s="4"/>
      <c r="P105" s="6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2.75">
      <c r="A106" s="4"/>
      <c r="B106" s="4"/>
      <c r="C106" s="4"/>
      <c r="D106" s="4"/>
      <c r="E106" s="18"/>
      <c r="F106" s="18"/>
      <c r="G106" s="4"/>
      <c r="H106" s="18"/>
      <c r="I106" s="5"/>
      <c r="J106" s="18"/>
      <c r="K106" s="18"/>
      <c r="L106" s="4"/>
      <c r="M106" s="18"/>
      <c r="N106" s="18"/>
      <c r="O106" s="4"/>
      <c r="P106" s="6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2.75">
      <c r="A107" s="4"/>
      <c r="B107" s="4"/>
      <c r="C107" s="4"/>
      <c r="D107" s="4"/>
      <c r="E107" s="18"/>
      <c r="F107" s="18"/>
      <c r="G107" s="4"/>
      <c r="H107" s="18"/>
      <c r="I107" s="5"/>
      <c r="J107" s="18"/>
      <c r="K107" s="18"/>
      <c r="L107" s="4"/>
      <c r="M107" s="18"/>
      <c r="N107" s="18"/>
      <c r="O107" s="4"/>
      <c r="P107" s="6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2.75">
      <c r="A108" s="4"/>
      <c r="B108" s="4"/>
      <c r="C108" s="4"/>
      <c r="D108" s="4"/>
      <c r="E108" s="18"/>
      <c r="F108" s="18"/>
      <c r="G108" s="4"/>
      <c r="H108" s="18"/>
      <c r="I108" s="5"/>
      <c r="J108" s="18"/>
      <c r="K108" s="18"/>
      <c r="L108" s="4"/>
      <c r="M108" s="18"/>
      <c r="N108" s="18"/>
      <c r="O108" s="4"/>
      <c r="P108" s="6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2.75">
      <c r="A109" s="4"/>
      <c r="B109" s="4"/>
      <c r="C109" s="4"/>
      <c r="D109" s="4"/>
      <c r="E109" s="18"/>
      <c r="F109" s="18"/>
      <c r="G109" s="4"/>
      <c r="H109" s="18"/>
      <c r="I109" s="5"/>
      <c r="J109" s="18"/>
      <c r="K109" s="18"/>
      <c r="L109" s="4"/>
      <c r="M109" s="18"/>
      <c r="N109" s="18"/>
      <c r="O109" s="4"/>
      <c r="P109" s="6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2.75">
      <c r="A110" s="4"/>
      <c r="B110" s="4"/>
      <c r="C110" s="4"/>
      <c r="D110" s="4"/>
      <c r="E110" s="18"/>
      <c r="F110" s="18"/>
      <c r="G110" s="4"/>
      <c r="H110" s="18"/>
      <c r="I110" s="5"/>
      <c r="J110" s="18"/>
      <c r="K110" s="18"/>
      <c r="L110" s="4"/>
      <c r="M110" s="18"/>
      <c r="N110" s="18"/>
      <c r="O110" s="4"/>
      <c r="P110" s="6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2.75">
      <c r="A111" s="4"/>
      <c r="B111" s="4"/>
      <c r="C111" s="4"/>
      <c r="D111" s="4"/>
      <c r="E111" s="18"/>
      <c r="F111" s="18"/>
      <c r="G111" s="4"/>
      <c r="H111" s="18"/>
      <c r="I111" s="5"/>
      <c r="J111" s="18"/>
      <c r="K111" s="18"/>
      <c r="L111" s="4"/>
      <c r="M111" s="18"/>
      <c r="N111" s="18"/>
      <c r="O111" s="4"/>
      <c r="P111" s="6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2.75">
      <c r="A112" s="4"/>
      <c r="B112" s="4"/>
      <c r="C112" s="4"/>
      <c r="D112" s="4"/>
      <c r="E112" s="18"/>
      <c r="F112" s="18"/>
      <c r="G112" s="4"/>
      <c r="H112" s="18"/>
      <c r="I112" s="5"/>
      <c r="J112" s="18"/>
      <c r="K112" s="18"/>
      <c r="L112" s="4"/>
      <c r="M112" s="18"/>
      <c r="N112" s="18"/>
      <c r="O112" s="4"/>
      <c r="P112" s="6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2.75">
      <c r="A113" s="4"/>
      <c r="B113" s="4"/>
      <c r="C113" s="4"/>
      <c r="D113" s="4"/>
      <c r="E113" s="18"/>
      <c r="F113" s="18"/>
      <c r="G113" s="4"/>
      <c r="H113" s="18"/>
      <c r="I113" s="5"/>
      <c r="J113" s="18"/>
      <c r="K113" s="18"/>
      <c r="L113" s="4"/>
      <c r="M113" s="18"/>
      <c r="N113" s="18"/>
      <c r="O113" s="4"/>
      <c r="P113" s="6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2.75">
      <c r="A114" s="4"/>
      <c r="B114" s="4"/>
      <c r="C114" s="4"/>
      <c r="D114" s="4"/>
      <c r="E114" s="18"/>
      <c r="F114" s="18"/>
      <c r="G114" s="4"/>
      <c r="H114" s="18"/>
      <c r="I114" s="5"/>
      <c r="J114" s="18"/>
      <c r="K114" s="18"/>
      <c r="L114" s="4"/>
      <c r="M114" s="18"/>
      <c r="N114" s="18"/>
      <c r="O114" s="4"/>
      <c r="P114" s="6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2.75">
      <c r="A115" s="4"/>
      <c r="B115" s="4"/>
      <c r="C115" s="4"/>
      <c r="D115" s="4"/>
      <c r="E115" s="18"/>
      <c r="F115" s="18"/>
      <c r="G115" s="4"/>
      <c r="H115" s="18"/>
      <c r="I115" s="5"/>
      <c r="J115" s="18"/>
      <c r="K115" s="18"/>
      <c r="L115" s="4"/>
      <c r="M115" s="18"/>
      <c r="N115" s="18"/>
      <c r="O115" s="4"/>
      <c r="P115" s="6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2.75">
      <c r="A116" s="4"/>
      <c r="B116" s="4"/>
      <c r="C116" s="4"/>
      <c r="D116" s="4"/>
      <c r="E116" s="18"/>
      <c r="F116" s="18"/>
      <c r="G116" s="4"/>
      <c r="H116" s="18"/>
      <c r="I116" s="5"/>
      <c r="J116" s="18"/>
      <c r="K116" s="18"/>
      <c r="L116" s="4"/>
      <c r="M116" s="18"/>
      <c r="N116" s="18"/>
      <c r="O116" s="4"/>
      <c r="P116" s="6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2.75">
      <c r="A117" s="4"/>
      <c r="B117" s="4"/>
      <c r="C117" s="4"/>
      <c r="D117" s="4"/>
      <c r="E117" s="18"/>
      <c r="F117" s="18"/>
      <c r="G117" s="4"/>
      <c r="H117" s="18"/>
      <c r="I117" s="5"/>
      <c r="J117" s="18"/>
      <c r="K117" s="18"/>
      <c r="L117" s="4"/>
      <c r="M117" s="18"/>
      <c r="N117" s="18"/>
      <c r="O117" s="4"/>
      <c r="P117" s="6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2.75">
      <c r="A118" s="4"/>
      <c r="B118" s="4"/>
      <c r="C118" s="4"/>
      <c r="D118" s="4"/>
      <c r="E118" s="18"/>
      <c r="F118" s="18"/>
      <c r="G118" s="4"/>
      <c r="H118" s="18"/>
      <c r="I118" s="5"/>
      <c r="J118" s="18"/>
      <c r="K118" s="18"/>
      <c r="L118" s="4"/>
      <c r="M118" s="18"/>
      <c r="N118" s="18"/>
      <c r="O118" s="4"/>
      <c r="P118" s="6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2.75">
      <c r="A119" s="4"/>
      <c r="B119" s="4"/>
      <c r="C119" s="4"/>
      <c r="D119" s="4"/>
      <c r="E119" s="18"/>
      <c r="F119" s="18"/>
      <c r="G119" s="4"/>
      <c r="H119" s="18"/>
      <c r="I119" s="5"/>
      <c r="J119" s="18"/>
      <c r="K119" s="18"/>
      <c r="L119" s="4"/>
      <c r="M119" s="18"/>
      <c r="N119" s="18"/>
      <c r="O119" s="4"/>
      <c r="P119" s="6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2.75">
      <c r="A120" s="4"/>
      <c r="B120" s="4"/>
      <c r="C120" s="4"/>
      <c r="D120" s="4"/>
      <c r="E120" s="18"/>
      <c r="F120" s="18"/>
      <c r="G120" s="4"/>
      <c r="H120" s="18"/>
      <c r="I120" s="5"/>
      <c r="J120" s="18"/>
      <c r="K120" s="18"/>
      <c r="L120" s="4"/>
      <c r="M120" s="18"/>
      <c r="N120" s="18"/>
      <c r="O120" s="4"/>
      <c r="P120" s="6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28:38" ht="12.75"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28:38" ht="12.75"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28:38" ht="12.75"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28:38" ht="12.75"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28:38" ht="12.75"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28:38" ht="12.75"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28:38" ht="12.75"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28:38" ht="12.75"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28:38" ht="12.75"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28:38" ht="12.75"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28:38" ht="12.75"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28:38" ht="12.75"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28:38" ht="12.75"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28:38" ht="12.75"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28:38" ht="12.75"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28:38" ht="12.75"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28:38" ht="12.75"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28:38" ht="12.75"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28:38" ht="12.75"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28:38" ht="12.75"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28:38" ht="12.75"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28:38" ht="12.75"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28:38" ht="12.75"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28:38" ht="12.75"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28:38" ht="12.75"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28:38" ht="12.75"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28:38" ht="12.75"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28:38" ht="12.75"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28:38" ht="12.75"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28:38" ht="12.75"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28:38" ht="12.75"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28:38" ht="12.75"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28:38" ht="12.75"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28:38" ht="12.75"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28:38" ht="12.75"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28:38" ht="12.75"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28:38" ht="12.75"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28:38" ht="12.75"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28:38" ht="12.75"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28:38" ht="12.75"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28:38" ht="12.75"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28:38" ht="12.75"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28:38" ht="12.75"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28:38" ht="12.75"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28:38" ht="12.75"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28:38" ht="12.75"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28:38" ht="12.75"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28:38" ht="12.75"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28:38" ht="12.75"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28:38" ht="12.75"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28:38" ht="12.75"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28:38" ht="12.75"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28:38" ht="12.75"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28:38" ht="12.75"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28:38" ht="12.75"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28:38" ht="12.75"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28:38" ht="12.75"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28:38" ht="12.75"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28:38" ht="12.75"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28:38" ht="12.75"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28:38" ht="12.75"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28:38" ht="12.75"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28:38" ht="12.75"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28:38" ht="12.75"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28:38" ht="12.75"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28:38" ht="12.75"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28:38" ht="12.75"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28:38" ht="12.75"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28:38" ht="12.75"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28:38" ht="12.75"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28:38" ht="12.75"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28:38" ht="12.75"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28:38" ht="12.75"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28:38" ht="12.75"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28:38" ht="12.75"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28:38" ht="12.75"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28:38" ht="12.75"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28:38" ht="12.75"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28:38" ht="12.75"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28:38" ht="12.75"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28:38" ht="12.75"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28:38" ht="12.75"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28:38" ht="12.75"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28:38" ht="12.75"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28:38" ht="12.75"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28:38" ht="12.75"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28:38" ht="12.75"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28:38" ht="12.75"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28:38" ht="12.75"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28:38" ht="12.75"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28:38" ht="12.75"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28:38" ht="12.75"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28:38" ht="12.75"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28:38" ht="12.75"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28:38" ht="12.75"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28:38" ht="12.75"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28:38" ht="12.75"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28:38" ht="12.75"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28:38" ht="12.75"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28:38" ht="12.75"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28:38" ht="12.75"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28:38" ht="12.75"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28:38" ht="12.75"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28:38" ht="12.75"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28:38" ht="12.75"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28:38" ht="12.75"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28:38" ht="12.75"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28:38" ht="12.75"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28:38" ht="12.75"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28:38" ht="12.75"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28:38" ht="12.75"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28:38" ht="12.75"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28:38" ht="12.75"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28:38" ht="12.75"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28:38" ht="12.75"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28:38" ht="12.75"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28:38" ht="12.75"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28:38" ht="12.75"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28:38" ht="12.75"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28:38" ht="12.75"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28:38" ht="12.75"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28:38" ht="12.75"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28:38" ht="12.75"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28:38" ht="12.75"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28:38" ht="12.75"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28:38" ht="12.75"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28:38" ht="12.75"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28:38" ht="12.75"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28:38" ht="12.75"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28:38" ht="12.75"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28:38" ht="12.75"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28:38" ht="12.75"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28:38" ht="12.75"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28:38" ht="12.75"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28:38" ht="12.75"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28:38" ht="12.75"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28:38" ht="12.75"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28:38" ht="12.75"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28:38" ht="12.75"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28:38" ht="12.75"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28:38" ht="12.75"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28:38" ht="12.75"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28:38" ht="12.75"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28:38" ht="12.75"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28:38" ht="12.75"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28:38" ht="12.75"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28:38" ht="12.75"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28:38" ht="12.75"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28:38" ht="12.75"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28:38" ht="12.75"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28:38" ht="12.75"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28:38" ht="12.75"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28:38" ht="12.75"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28:38" ht="12.75"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28:38" ht="12.75"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28:38" ht="12.75"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28:38" ht="12.75"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28:38" ht="12.75"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28:38" ht="12.75"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28:38" ht="12.75"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28:38" ht="12.75"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28:38" ht="12.75"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28:38" ht="12.75"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28:38" ht="12.75"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28:38" ht="12.75"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28:38" ht="12.75"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28:38" ht="12.75"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28:38" ht="12.75"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28:38" ht="12.75"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28:38" ht="12.75"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28:38" ht="12.75"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28:38" ht="12.75"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28:38" ht="12.75"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28:38" ht="12.75"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28:38" ht="12.75"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28:38" ht="12.75"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28:38" ht="12.75"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28:38" ht="12.75"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28:38" ht="12.75"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28:38" ht="12.75"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28:38" ht="12.75"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28:38" ht="12.75"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28:38" ht="12.75"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28:38" ht="12.75"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28:38" ht="12.75"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28:38" ht="12.75"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28:38" ht="12.75"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28:38" ht="12.75"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28:38" ht="12.75"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28:38" ht="12.75"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28:38" ht="12.75"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28:38" ht="12.75"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28:38" ht="12.75"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28:38" ht="12.75"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28:38" ht="12.75"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28:38" ht="12.75"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28:38" ht="12.75"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28:38" ht="12.75"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28:38" ht="12.75"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28:38" ht="12.75"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28:38" ht="12.75"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28:38" ht="12.75"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28:38" ht="12.75"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28:38" ht="12.75"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28:38" ht="12.75"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28:38" ht="12.75"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28:38" ht="12.75"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28:38" ht="12.75"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28:38" ht="12.75"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28:38" ht="12.75"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28:38" ht="12.75"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28:38" ht="12.75"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28:38" ht="12.75"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28:38" ht="12.75"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28:38" ht="12.75"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28:38" ht="12.75"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28:38" ht="12.75"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28:38" ht="12.75"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28:38" ht="12.75"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28:38" ht="12.75"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28:38" ht="12.75"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28:38" ht="12.75"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28:38" ht="12.75"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28:38" ht="12.75"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28:38" ht="12.75"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28:38" ht="12.75"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28:38" ht="12.75"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28:38" ht="12.75"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28:38" ht="12.75"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28:38" ht="12.75"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28:38" ht="12.75"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28:38" ht="12.75"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28:38" ht="12.75"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28:38" ht="12.75"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28:38" ht="12.75"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28:38" ht="12.75"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28:38" ht="12.75"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28:38" ht="12.75"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28:38" ht="12.75"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28:38" ht="12.75"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28:38" ht="12.75"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28:38" ht="12.75"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28:38" ht="12.75"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28:38" ht="12.75"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28:38" ht="12.75"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28:38" ht="12.75"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28:38" ht="12.75"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28:38" ht="12.75"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28:38" ht="12.75"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28:38" ht="12.75"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28:38" ht="12.75"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28:38" ht="12.75"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28:38" ht="12.75"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28:38" ht="12.75"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28:38" ht="12.75"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28:38" ht="12.75"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28:38" ht="12.75"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28:38" ht="12.75"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28:38" ht="12.75"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28:38" ht="12.75"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28:38" ht="12.75"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28:38" ht="12.75"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28:38" ht="12.75"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28:38" ht="12.75"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28:38" ht="12.75"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28:38" ht="12.75"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28:38" ht="12.75"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28:38" ht="12.75"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28:38" ht="12.75"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28:38" ht="12.75"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28:38" ht="12.75"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28:38" ht="12.75"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28:38" ht="12.75"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28:38" ht="12.75"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28:38" ht="12.75"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28:38" ht="12.75"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28:38" ht="12.75"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28:38" ht="12.75"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28:38" ht="12.75"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28:38" ht="12.75"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28:38" ht="12.75"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28:38" ht="12.75"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28:38" ht="12.75"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28:38" ht="12.75"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28:38" ht="12.75"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28:38" ht="12.75"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28:38" ht="12.75"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28:38" ht="12.75"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28:38" ht="12.75"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28:38" ht="12.75"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28:38" ht="12.75"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28:38" ht="12.75"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28:38" ht="12.75"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28:38" ht="12.75"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28:38" ht="12.75"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28:38" ht="12.75"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28:38" ht="12.75"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28:38" ht="12.75"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28:38" ht="12.75"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28:38" ht="12.75"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28:38" ht="12.75"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28:38" ht="12.75"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28:38" ht="12.75"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28:38" ht="12.75"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28:38" ht="12.75"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28:38" ht="12.75"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28:38" ht="12.75"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28:38" ht="12.75"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28:38" ht="12.75"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28:38" ht="12.75"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28:38" ht="12.75"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28:38" ht="12.75"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28:38" ht="12.75"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28:38" ht="12.75"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28:38" ht="12.75"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28:38" ht="12.75"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28:38" ht="12.75"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28:38" ht="12.75"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28:38" ht="12.75"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28:38" ht="12.75"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28:38" ht="12.75"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28:38" ht="12.75"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28:38" ht="12.75"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28:38" ht="12.75"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28:38" ht="12.75"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28:38" ht="12.75"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28:38" ht="12.75"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28:38" ht="12.75"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28:38" ht="12.75"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28:38" ht="12.75"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28:38" ht="12.75"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28:38" ht="12.75"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28:38" ht="12.75"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28:38" ht="12.75"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28:38" ht="12.75"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28:38" ht="12.75"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28:38" ht="12.75"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28:38" ht="12.75"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28:38" ht="12.75"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28:38" ht="12.75"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28:38" ht="12.75"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28:38" ht="12.75"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28:38" ht="12.75"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28:38" ht="12.75"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28:38" ht="12.75"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28:38" ht="12.75"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28:38" ht="12.75"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28:38" ht="12.75"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28:38" ht="12.75"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28:38" ht="12.75"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28:38" ht="12.75"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28:38" ht="12.75"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28:38" ht="12.75"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28:38" ht="12.75"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28:38" ht="12.75"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28:38" ht="12.75"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28:38" ht="12.75"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28:38" ht="12.75"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28:38" ht="12.75"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28:38" ht="12.75"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28:38" ht="12.75"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28:38" ht="12.75"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28:38" ht="12.75"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28:38" ht="12.75"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28:38" ht="12.75"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28:38" ht="12.75"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28:38" ht="12.75"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28:38" ht="12.75"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28:38" ht="12.75"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28:38" ht="12.75"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28:38" ht="12.75"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28:38" ht="12.75"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28:38" ht="12.75"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28:38" ht="12.75"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28:38" ht="12.75"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28:38" ht="12.75"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28:38" ht="12.75"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28:38" ht="12.75"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28:38" ht="12.75"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28:38" ht="12.75"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28:38" ht="12.75"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28:38" ht="12.75"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28:38" ht="12.75"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spans="28:38" ht="12.75"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28:38" ht="12.75"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28:38" ht="12.75"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28:38" ht="12.75"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28:38" ht="12.75"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28:38" ht="12.75"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28:38" ht="12.75"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28:38" ht="12.75"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28:38" ht="12.75"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28:38" ht="12.75"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28:38" ht="12.75"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28:38" ht="12.75"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28:38" ht="12.75"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28:38" ht="12.75"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28:38" ht="12.75"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28:38" ht="12.75"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28:38" ht="12.75"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28:38" ht="12.75"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28:38" ht="12.75"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28:38" ht="12.75"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28:38" ht="12.75"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28:38" ht="12.75"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28:38" ht="12.75"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28:38" ht="12.75"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28:38" ht="12.75"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28:38" ht="12.75"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28:38" ht="12.75"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28:38" ht="12.75"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28:38" ht="12.75"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28:38" ht="12.75"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28:38" ht="12.75"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28:38" ht="12.75"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28:38" ht="12.75"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28:38" ht="12.75"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28:38" ht="12.75"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28:38" ht="12.75"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28:38" ht="12.75"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28:38" ht="12.75"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28:38" ht="12.75"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28:38" ht="12.75"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28:38" ht="12.75"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28:38" ht="12.75"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28:38" ht="12.75"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28:38" ht="12.75"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</sheetData>
  <conditionalFormatting sqref="V33 V65:V66 V46 V50 V53 V69:V73 V55:V60 V2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V75 R75">
    <cfRule type="cellIs" priority="3" dxfId="2" operator="greaterThan" stopIfTrue="1">
      <formula>0</formula>
    </cfRule>
    <cfRule type="cellIs" priority="4" dxfId="0" operator="lessThan" stopIfTrue="1">
      <formula>0</formula>
    </cfRule>
  </conditionalFormatting>
  <conditionalFormatting sqref="V54 V34 V32 V27:V30 V68 V51:V52 V36:V38 V47:V49 V40:V45 V61 V63:V64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T68:T74 T32:T34 T26:T30 T36:T38 T40:T55 T57:T61 T63:T66 R26:R74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T31 T67 T39 T35 T56 T62">
    <cfRule type="cellIs" priority="9" dxfId="1" operator="greaterThan" stopIfTrue="1">
      <formula>0</formula>
    </cfRule>
    <cfRule type="cellIs" priority="10" dxfId="0" operator="lessThan" stopIfTrue="1">
      <formula>0</formula>
    </cfRule>
    <cfRule type="cellIs" priority="11" dxfId="3" operator="equal" stopIfTrue="1">
      <formula>0</formula>
    </cfRule>
  </conditionalFormatting>
  <conditionalFormatting sqref="V35 V39 V67 V31 V62">
    <cfRule type="cellIs" priority="12" dxfId="1" operator="greaterThanOrEqual" stopIfTrue="1">
      <formula>0</formula>
    </cfRule>
    <cfRule type="cellIs" priority="13" dxfId="0" operator="lessThan" stopIfTrue="1">
      <formula>0</formula>
    </cfRule>
    <cfRule type="cellIs" priority="14" dxfId="3" operator="equal" stopIfTrue="1">
      <formula>0</formula>
    </cfRule>
  </conditionalFormatting>
  <printOptions/>
  <pageMargins left="0.17" right="0.21" top="0.07" bottom="0.07" header="0.03" footer="0.05"/>
  <pageSetup fitToHeight="1" fitToWidth="1" horizontalDpi="600" verticalDpi="600" orientation="landscape" scale="3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Alerts Log | Option to Profit</dc:title>
  <dc:subject/>
  <dc:creator>George Acs</dc:creator>
  <cp:keywords/>
  <dc:description/>
  <cp:lastModifiedBy>GA</cp:lastModifiedBy>
  <cp:lastPrinted>2012-08-04T16:46:36Z</cp:lastPrinted>
  <dcterms:created xsi:type="dcterms:W3CDTF">2005-08-22T12:11:26Z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